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255" windowWidth="11340" windowHeight="5520" tabRatio="592" activeTab="0"/>
  </bookViews>
  <sheets>
    <sheet name="Consolidated Income Statement" sheetId="1" r:id="rId1"/>
    <sheet name="Consolidated Bal Sheet" sheetId="2" r:id="rId2"/>
    <sheet name="NOTES" sheetId="3" r:id="rId3"/>
    <sheet name="EDMS Remarks" sheetId="4" state="hidden" r:id="rId4"/>
  </sheets>
  <definedNames>
    <definedName name="_xlnm.Print_Area" localSheetId="0">'Consolidated Income Statement'!$A$1:$L$101</definedName>
    <definedName name="Z_B6053E80_5E96_11D5_B009_00C04F077547_.wvu.PrintArea" localSheetId="2" hidden="1">'NOTES'!$A$2:$O$144</definedName>
  </definedNames>
  <calcPr fullCalcOnLoad="1"/>
</workbook>
</file>

<file path=xl/sharedStrings.xml><?xml version="1.0" encoding="utf-8"?>
<sst xmlns="http://schemas.openxmlformats.org/spreadsheetml/2006/main" count="402" uniqueCount="295">
  <si>
    <t>KUALA LUMPUR STOCK EXCHANGE</t>
  </si>
  <si>
    <t>9th Floor Exchange Square</t>
  </si>
  <si>
    <t>Bukit Kewangan</t>
  </si>
  <si>
    <t>50200 Kuala Lumpur</t>
  </si>
  <si>
    <t xml:space="preserve">CURRENT </t>
  </si>
  <si>
    <t>PRECEDING YEAR</t>
  </si>
  <si>
    <t>CORRESPONDING</t>
  </si>
  <si>
    <t>QUARTER</t>
  </si>
  <si>
    <t>PERIOD</t>
  </si>
  <si>
    <t>%</t>
  </si>
  <si>
    <t>RM'000</t>
  </si>
  <si>
    <t>+/-</t>
  </si>
  <si>
    <t>1.</t>
  </si>
  <si>
    <t>(a)</t>
  </si>
  <si>
    <t>(b)</t>
  </si>
  <si>
    <t>(c)</t>
  </si>
  <si>
    <t>2.</t>
  </si>
  <si>
    <t>(c )</t>
  </si>
  <si>
    <t>Depreciation and amortisation</t>
  </si>
  <si>
    <t>(d)</t>
  </si>
  <si>
    <t>Exceptional items</t>
  </si>
  <si>
    <t>(e)</t>
  </si>
  <si>
    <t>interests and extraordinary items</t>
  </si>
  <si>
    <t>(f)</t>
  </si>
  <si>
    <t>associated companies</t>
  </si>
  <si>
    <t>(g)</t>
  </si>
  <si>
    <t>(h)</t>
  </si>
  <si>
    <t xml:space="preserve">(i) </t>
  </si>
  <si>
    <t>(j)</t>
  </si>
  <si>
    <t>(k)</t>
  </si>
  <si>
    <t>(i) Extraordinary items</t>
  </si>
  <si>
    <t>(iii) Extraordinary items attributable to</t>
  </si>
  <si>
    <t>members of the company</t>
  </si>
  <si>
    <t>DiGi.Com Berhad</t>
  </si>
  <si>
    <t>CONSOLIDATED INCOME STATEMENT - cont'd</t>
  </si>
  <si>
    <t>3.</t>
  </si>
  <si>
    <t>Earnings per share based on</t>
  </si>
  <si>
    <t>any provision for preference</t>
  </si>
  <si>
    <t>dividends, if any:-</t>
  </si>
  <si>
    <t>NA</t>
  </si>
  <si>
    <t>Note :</t>
  </si>
  <si>
    <t>NA denotes "Not Applicable"</t>
  </si>
  <si>
    <t>AS AT END OF</t>
  </si>
  <si>
    <t>AS AT PRECEDING</t>
  </si>
  <si>
    <t>FINANCIAL</t>
  </si>
  <si>
    <t>4.</t>
  </si>
  <si>
    <t>5.</t>
  </si>
  <si>
    <t>Current Assets</t>
  </si>
  <si>
    <t>6.</t>
  </si>
  <si>
    <t>Current Liabilities</t>
  </si>
  <si>
    <t>Others</t>
  </si>
  <si>
    <t>7.</t>
  </si>
  <si>
    <t>8.</t>
  </si>
  <si>
    <t xml:space="preserve">  Reserves</t>
  </si>
  <si>
    <t>9.</t>
  </si>
  <si>
    <t>10.</t>
  </si>
  <si>
    <t>11.</t>
  </si>
  <si>
    <t>12.</t>
  </si>
  <si>
    <t xml:space="preserve">NOTES </t>
  </si>
  <si>
    <t>Accounting Policies</t>
  </si>
  <si>
    <t>Exceptional Items</t>
  </si>
  <si>
    <t>Extraordinary Items</t>
  </si>
  <si>
    <t>Quoted Securities</t>
  </si>
  <si>
    <t>Status of Corporate Proposals</t>
  </si>
  <si>
    <t>Not applicable.</t>
  </si>
  <si>
    <t>Seasonality or Cyclicality of Operations</t>
  </si>
  <si>
    <t>The operations of the Group were not significantly affected by seasonality and cyclicality factors.</t>
  </si>
  <si>
    <t>Issuance and Repayment of Debt &amp; Equity Securities</t>
  </si>
  <si>
    <t>NOTES – Cont’d</t>
  </si>
  <si>
    <t>Group Borrowings</t>
  </si>
  <si>
    <t>Details of Group Borrowings are as follows:-</t>
  </si>
  <si>
    <t>Borrowings</t>
  </si>
  <si>
    <t>Secured</t>
  </si>
  <si>
    <t xml:space="preserve"> - Long term  : Denominated in Ringgit Malaysia</t>
  </si>
  <si>
    <t>13.</t>
  </si>
  <si>
    <t>Contingent Liabilities</t>
  </si>
  <si>
    <t>14.</t>
  </si>
  <si>
    <t>Financial Instruments with Off Balance Sheet Risk</t>
  </si>
  <si>
    <t>15.</t>
  </si>
  <si>
    <t>Material Litigation</t>
  </si>
  <si>
    <t>16.</t>
  </si>
  <si>
    <t>Segmental Reporting</t>
  </si>
  <si>
    <t>Explanatory Comments on Any Material Change in the Profit Before Taxation for the Quarter</t>
  </si>
  <si>
    <t>18.</t>
  </si>
  <si>
    <t>Review of the Performance of the Company and its Principal Subsidiaries</t>
  </si>
  <si>
    <t>19.</t>
  </si>
  <si>
    <t>20.</t>
  </si>
  <si>
    <t>21.</t>
  </si>
  <si>
    <t>Dividends</t>
  </si>
  <si>
    <t>DiGi.COM BERHAD</t>
  </si>
  <si>
    <t>Changes in the Composition of the Group</t>
  </si>
  <si>
    <t>Revenue</t>
  </si>
  <si>
    <t xml:space="preserve">Other income </t>
  </si>
  <si>
    <t>Investment income</t>
  </si>
  <si>
    <t>exceptional items, income tax,</t>
  </si>
  <si>
    <t>items</t>
  </si>
  <si>
    <t>Finance cost</t>
  </si>
  <si>
    <t>Profit/(loss) before income tax,</t>
  </si>
  <si>
    <t>minority interests and extraordinary</t>
  </si>
  <si>
    <t xml:space="preserve">Share of profits and losses of </t>
  </si>
  <si>
    <t>Profit/(loss) before income tax, minority</t>
  </si>
  <si>
    <t>Income tax</t>
  </si>
  <si>
    <t>(i) Profit/(loss) after income tax</t>
  </si>
  <si>
    <t>Pre-acquisition profit/(loss), if</t>
  </si>
  <si>
    <t>applicable</t>
  </si>
  <si>
    <t xml:space="preserve">Net profit/(loss) from ordinary </t>
  </si>
  <si>
    <t>activities attributable to members</t>
  </si>
  <si>
    <t>of the company</t>
  </si>
  <si>
    <t>(I)</t>
  </si>
  <si>
    <t>(ii) Minority interests</t>
  </si>
  <si>
    <t>(m)</t>
  </si>
  <si>
    <t>Net profit/(loss) attributable to</t>
  </si>
  <si>
    <t>2 (m) above after deducting</t>
  </si>
  <si>
    <t xml:space="preserve">      shares -sen)</t>
  </si>
  <si>
    <t>(b) Fully diluted (based on ordinary</t>
  </si>
  <si>
    <t>Property, plant and equipment</t>
  </si>
  <si>
    <t>Investment property</t>
  </si>
  <si>
    <t>Investment in associated companies</t>
  </si>
  <si>
    <t>Long term investments</t>
  </si>
  <si>
    <t>Goodwill on consolidation</t>
  </si>
  <si>
    <t>Other long term assets</t>
  </si>
  <si>
    <t>Inventories</t>
  </si>
  <si>
    <t>Trade receivables</t>
  </si>
  <si>
    <t>Short term investments</t>
  </si>
  <si>
    <t>Other payables</t>
  </si>
  <si>
    <t>Trade payables</t>
  </si>
  <si>
    <t>Short term borrowings</t>
  </si>
  <si>
    <t>Provision for taxation</t>
  </si>
  <si>
    <t>Proposed dividend</t>
  </si>
  <si>
    <t xml:space="preserve">  Share capital</t>
  </si>
  <si>
    <t>Shareholders' funds</t>
  </si>
  <si>
    <t>Share premium</t>
  </si>
  <si>
    <t>Revaluation reserve</t>
  </si>
  <si>
    <t>Capital reserve</t>
  </si>
  <si>
    <t>Statutory reserve</t>
  </si>
  <si>
    <t>Minority interests</t>
  </si>
  <si>
    <t>Long term borrowings</t>
  </si>
  <si>
    <t>Other long term liabilities</t>
  </si>
  <si>
    <t>Profit/(loss) before finance cost,</t>
  </si>
  <si>
    <t>depreciation and amortisation</t>
  </si>
  <si>
    <t>after share of profits and losses</t>
  </si>
  <si>
    <t>of associated companies</t>
  </si>
  <si>
    <t>Net tangible assets per share (RM)</t>
  </si>
  <si>
    <t>Material Events Subsequent to the End of the Period Reported on</t>
  </si>
  <si>
    <t>30 APRIL 2001</t>
  </si>
  <si>
    <t>Other debtors, deposits and prepayment</t>
  </si>
  <si>
    <t>Others (Hire purchase and lease creditors)</t>
  </si>
  <si>
    <t>Net current liabilities</t>
  </si>
  <si>
    <t>Reported on as Compared with the Immediate Preceding Quarter</t>
  </si>
  <si>
    <t>subsidiary company to a financial institution for housing loans granted to its employees.</t>
  </si>
  <si>
    <t>YEAR END</t>
  </si>
  <si>
    <t xml:space="preserve">       members of the company</t>
  </si>
  <si>
    <t xml:space="preserve">    before deducting minority interests </t>
  </si>
  <si>
    <t>Cash and bank balances</t>
  </si>
  <si>
    <t>17.</t>
  </si>
  <si>
    <t>Explanatory Notes for Variance of Actual Profit from Forecast Profit/ Profit Guarantee</t>
  </si>
  <si>
    <t>Income Tax</t>
  </si>
  <si>
    <t>Profits/(Losses) on Sale of Unquoted Investments and/or Properties</t>
  </si>
  <si>
    <t>There were no profits/(losses) on sale of investments and properties included in the results for the current</t>
  </si>
  <si>
    <t>Deposits with licensed banks</t>
  </si>
  <si>
    <t>(Company no. 425190-X)</t>
  </si>
  <si>
    <t>There was no pending material litigation as at the date of this report.</t>
  </si>
  <si>
    <t>(a) Basic (based on weighted</t>
  </si>
  <si>
    <t xml:space="preserve">      average number of</t>
  </si>
  <si>
    <t xml:space="preserve">      ordinary shares -(sen))</t>
  </si>
  <si>
    <t xml:space="preserve"> - Long term  : Denominated in US Dollar</t>
  </si>
  <si>
    <t xml:space="preserve"> - Short term  : Denominated in US Dollar</t>
  </si>
  <si>
    <t>Total</t>
  </si>
  <si>
    <t xml:space="preserve"> - Short term  : Denominated in Ringgit Malaysia</t>
  </si>
  <si>
    <t>Retained profits</t>
  </si>
  <si>
    <t>this report.</t>
  </si>
  <si>
    <t>The quarterly financial statements have been prepared using the same accounting policies and methods of</t>
  </si>
  <si>
    <t>computation as compared with the most recent annual audited financial statements for the financial year</t>
  </si>
  <si>
    <t>There were no issuance and repayment of debt and equity securities, share buy-backs, share cancellations,</t>
  </si>
  <si>
    <t>There were no financial instruments with off balance sheet risk entered into by the Group as at the date of</t>
  </si>
  <si>
    <t>The financial information by activity and geographical segment is not presented as the Group’s activities are</t>
  </si>
  <si>
    <t>principally in the provision of telecommunications services and are conducted in Malaysia.</t>
  </si>
  <si>
    <t>There were no corporate proposals announced but not completed in the interval from the date of the last</t>
  </si>
  <si>
    <t>quarterly report and the date of this announcement.</t>
  </si>
  <si>
    <t>CONSOLIDATED BALANCE SHEET</t>
  </si>
  <si>
    <t>CONSOLIDATED INCOME STATEMENT</t>
  </si>
  <si>
    <t>1 NOV 2001 TO</t>
  </si>
  <si>
    <t>1 MAY 2001 TO</t>
  </si>
  <si>
    <t>31 DEC 2001</t>
  </si>
  <si>
    <t>31 DECEMBER 2001</t>
  </si>
  <si>
    <t>There were no material events subsequent to the current period ended 31 December 2001 up to the date of</t>
  </si>
  <si>
    <t>its financial year end from 30th April to 31st December to be co-terminus with the financial year end of its ultimate</t>
  </si>
  <si>
    <t xml:space="preserve">holding company, Telenor ASA. Therefore, the current period under the individual quarter and cumulative quarter will be </t>
  </si>
  <si>
    <t>Following the completion of the Voluntary Partial Take-over Offer by Telenor Asia Pte Ltd, the Company has changed</t>
  </si>
  <si>
    <t>from 1 November 2001 to 31 December 2001 and 1 May 2001 to 31 December 2001.</t>
  </si>
  <si>
    <t xml:space="preserve">Please refer to the attachement for the comparative figures for the preceding year corresponding period from </t>
  </si>
  <si>
    <t>1 May 2000 to 30 April 2001.</t>
  </si>
  <si>
    <t>c.c.</t>
  </si>
  <si>
    <t>Securities Commission</t>
  </si>
  <si>
    <t>6 FEBRUARY 2002</t>
  </si>
  <si>
    <t>+24</t>
  </si>
  <si>
    <t>-9</t>
  </si>
  <si>
    <t>+14</t>
  </si>
  <si>
    <t xml:space="preserve">Current </t>
  </si>
  <si>
    <t>period</t>
  </si>
  <si>
    <t>(RESTATED)</t>
  </si>
  <si>
    <t>-16</t>
  </si>
  <si>
    <t>-14</t>
  </si>
  <si>
    <t>-20</t>
  </si>
  <si>
    <t>+&gt;100</t>
  </si>
  <si>
    <t>+16</t>
  </si>
  <si>
    <t>PRECEDING</t>
  </si>
  <si>
    <t>22.</t>
  </si>
  <si>
    <t>(UNAUDITED)</t>
  </si>
  <si>
    <t>Intangible assets</t>
  </si>
  <si>
    <t>Deferred tax asset</t>
  </si>
  <si>
    <t>the accounting policies adopted by its ultimate holding company, Telenor ASA :</t>
  </si>
  <si>
    <t xml:space="preserve">YEAR </t>
  </si>
  <si>
    <t xml:space="preserve">Unaudited Consolidated Results For The Final Period From 1 November 2001 To 31 December 2001 And </t>
  </si>
  <si>
    <t>*</t>
  </si>
  <si>
    <t>HM, we  have taken out "corresponding period" per the standard template as it is not the case.  FYI, we have also</t>
  </si>
  <si>
    <t>taken out % +/- change for the individual &amp; cumulative quarter.</t>
  </si>
  <si>
    <t>1 Nov 2001 to</t>
  </si>
  <si>
    <t>1 May 2001 to</t>
  </si>
  <si>
    <t>31 Dec 2001</t>
  </si>
  <si>
    <t>There was no exceptional item for the current period and financial period ended 31 December 2001.</t>
  </si>
  <si>
    <t>There was no extraordinary item for the current period and financial period ended 31 December 2001.</t>
  </si>
  <si>
    <t xml:space="preserve">period and financial period ended 31 December 2001. </t>
  </si>
  <si>
    <t xml:space="preserve">There was no purchase and disposal of quoted securities for the current period and financial period ended </t>
  </si>
  <si>
    <t>31 December 2001.  There was no investment in quoted shares as at 31 December 2001.</t>
  </si>
  <si>
    <t xml:space="preserve">There were no changes in the composition of the Group for the current period and financial period ended </t>
  </si>
  <si>
    <t xml:space="preserve">As at 31 January  2002, there is a contingent liability of RM156,000  relating to guarantee given by a  </t>
  </si>
  <si>
    <t xml:space="preserve">(b) Revenue from prepaid services are deferred and recognised when services are used instead of at the </t>
  </si>
  <si>
    <t>As restated</t>
  </si>
  <si>
    <t>As previously reported</t>
  </si>
  <si>
    <t>Consolidated Income Statement</t>
  </si>
  <si>
    <t>Consolidated Balance Sheet</t>
  </si>
  <si>
    <t xml:space="preserve">Profit before </t>
  </si>
  <si>
    <t xml:space="preserve">Intangible </t>
  </si>
  <si>
    <t>assets</t>
  </si>
  <si>
    <t xml:space="preserve">Other </t>
  </si>
  <si>
    <t>payables</t>
  </si>
  <si>
    <t>taxation</t>
  </si>
  <si>
    <t>31 December 2001 including business combination, acquisition or disposal of subsidiaries and long term</t>
  </si>
  <si>
    <t>investments, restructuring and discontinuing operations except that the Company has become a subsidiary of</t>
  </si>
  <si>
    <t>Telenor Asia Pte Ltd on 14 September 2001 following the completion of the Voluntary Partial Take-over Offer by</t>
  </si>
  <si>
    <t>Telenor Asia Pte Ltd on the shares of the Company.</t>
  </si>
  <si>
    <t>2001 to 31 December 2001, while the preceding year comparison is for the twelve months period from 1 May</t>
  </si>
  <si>
    <t>INDIVIDUAL PERIOD</t>
  </si>
  <si>
    <t>(2 MONTHS)</t>
  </si>
  <si>
    <t>CUMULATIVE PERIOD</t>
  </si>
  <si>
    <t xml:space="preserve">ended 30 April 2001 except for the following changes which have been made to be consistent with </t>
  </si>
  <si>
    <t>(a) Marketing and product development expenses are expensed as incurred instead of being capitalised</t>
  </si>
  <si>
    <t xml:space="preserve">     as deferred expenditure and amortised over a period of not more than two years from the date incurred.</t>
  </si>
  <si>
    <t xml:space="preserve">     point when a sale is made.</t>
  </si>
  <si>
    <t>2 months</t>
  </si>
  <si>
    <t>8 months</t>
  </si>
  <si>
    <t>The taxation credit for the current period and financial period ended 31 December 2001 is made up as follows:</t>
  </si>
  <si>
    <t>(8 MONTHS)</t>
  </si>
  <si>
    <t>ENDED</t>
  </si>
  <si>
    <t>period for the immediate preceding quarter.</t>
  </si>
  <si>
    <t xml:space="preserve">Not applicable as the current period reported on is for a two months period as compared with the three months  </t>
  </si>
  <si>
    <t>For The Eight Months Financial Period Ended 31 December 2001</t>
  </si>
  <si>
    <t>Financial</t>
  </si>
  <si>
    <t>Current period provision</t>
  </si>
  <si>
    <t>Deferred tax asset recognised</t>
  </si>
  <si>
    <t>shares held as treasury shares and resale of treasury shares for the current period and financial period ended 31</t>
  </si>
  <si>
    <t>December 2001.</t>
  </si>
  <si>
    <t>Comparatives</t>
  </si>
  <si>
    <t>The Company changed its financial year end from 30 April to 31 December to be co-terminous with the financial</t>
  </si>
  <si>
    <t>retrospective adjustments arising from the changes in accounting policies as stated under Note 1 of this</t>
  </si>
  <si>
    <t>announcement.</t>
  </si>
  <si>
    <t>37,000</t>
  </si>
  <si>
    <t>There was no tax provision for the current period and financial period ended 31 December 2001 as the taxable</t>
  </si>
  <si>
    <t>Prospects For The Remaining Period up to 31 December 2001</t>
  </si>
  <si>
    <t>Accordingly, the financial period ended 31 December 2001 covers the period of eight months from 1 May</t>
  </si>
  <si>
    <t>-</t>
  </si>
  <si>
    <t>RM5,021,000 and RM11,343,000 respectively.</t>
  </si>
  <si>
    <t>The changes in accounting policies have been applied retrospectively and the comparative information for the</t>
  </si>
  <si>
    <t>year ended 30 April 2001 has been restated to reflect the new accounting policies. The financial impact of the</t>
  </si>
  <si>
    <t>changes in accounting policies on the comparatives for the year ended 30 April 2001 are as follows:</t>
  </si>
  <si>
    <t xml:space="preserve">   Adjustment for the changes</t>
  </si>
  <si>
    <t xml:space="preserve">   in accounting policies</t>
  </si>
  <si>
    <t>the current period and financial period ended 31 December 2001 was an increase in profit before taxation of</t>
  </si>
  <si>
    <t>Retained Profit/</t>
  </si>
  <si>
    <t>The financial impact on the Consolidated Income Statement resulting from the changes in accounting policies on</t>
  </si>
  <si>
    <t xml:space="preserve">income was absorbed by brought forward and current capital allowances. Deferred tax asset has been recognised </t>
  </si>
  <si>
    <t>as there is reasonable expectation of its realisation in the near future.</t>
  </si>
  <si>
    <t xml:space="preserve">No final dividend has been recommended for the financial period ended 31 December 2001. </t>
  </si>
  <si>
    <t>(Year ended 30 April 2001 : Nil).</t>
  </si>
  <si>
    <t>year of the holding company, Telenor Asia Pte Ltd. Therefore, the financial statements for the current period</t>
  </si>
  <si>
    <t>have been made up for the period of two months from 1 November 2001 to 31 December 2001. There were no</t>
  </si>
  <si>
    <t xml:space="preserve">comparative figures for the current period results as the corresponding period in the preceding year was for a period </t>
  </si>
  <si>
    <t>of three months from 1 November 2000 to 31 January 2001.</t>
  </si>
  <si>
    <t xml:space="preserve">2000 to 30 April 2001. The financial statements for the preceding financial year have been restated to reflect the </t>
  </si>
  <si>
    <t>(Accumulated losses)</t>
  </si>
  <si>
    <t>The Group achieved profit before taxation of RM 121.9 million for the eight months financial period ended  31 December 2001 as compared with the profit before taxation of RM 152.1 million for the preceding financial year ended 30 April 2001 which has been restated to reflect the retrospective adjustments arising from the changes in accounting policies stated in Note 1. The profit before taxation of RM121.9 million for the eight months financial period ended 31 December 2001 reflected an improvement of 20% as compared with the eight months pro-rata profit before taxation of RM101.4 million for the preceding financial year.</t>
  </si>
  <si>
    <t>The Group has recognised deferred tax asset of RM37.0 million for the financial period under review as there is reasonable expectation of its realisation in the near future. As a result, the Group achieved profit after taxation of RM158.9 million for the eight months financial period under review as compared with the preceding year of RM152.1 million as restated. Consequently, earnings per share improved to 21.2 sen for the eight months financial period under review as compared with the preceding year of 20.3 sen.</t>
  </si>
  <si>
    <t>FOR THE EIGHT MONTHS FINANCIAL PERIOD ENDED 31 DECEMBER 2001</t>
  </si>
  <si>
    <t>UNAUDITED CONSOLIDATED RESULTS FOR THE FINAL PERIOD FROM 1 NOVEMBER 2001 TO 31 DECEMBER 2001 AND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</si>
</sst>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_(* #,##0.0000_);_(* \(#,##0.0000\);_(* &quot;-&quot;??_);_(@_)"/>
    <numFmt numFmtId="174" formatCode="00000"/>
    <numFmt numFmtId="175" formatCode="_(* #,##0.0_);_(* \(#,##0.0\);_(* &quot;-&quot;?_);_(@_)"/>
    <numFmt numFmtId="176" formatCode="0.0%"/>
    <numFmt numFmtId="177" formatCode="0.0"/>
    <numFmt numFmtId="178" formatCode="m/d"/>
    <numFmt numFmtId="179" formatCode="0.00_);\(0.00\)"/>
    <numFmt numFmtId="180" formatCode="0.0_);\(0.0\)"/>
    <numFmt numFmtId="181" formatCode="0_);\(0\)"/>
  </numFmts>
  <fonts count="10">
    <font>
      <sz val="10"/>
      <name val="Arial"/>
      <family val="0"/>
    </font>
    <font>
      <b/>
      <sz val="10"/>
      <name val="Arial"/>
      <family val="2"/>
    </font>
    <font>
      <b/>
      <u val="single"/>
      <sz val="10"/>
      <name val="Arial"/>
      <family val="2"/>
    </font>
    <font>
      <sz val="9"/>
      <name val="Arial"/>
      <family val="2"/>
    </font>
    <font>
      <b/>
      <sz val="9"/>
      <name val="Arial"/>
      <family val="2"/>
    </font>
    <font>
      <b/>
      <u val="single"/>
      <sz val="9"/>
      <name val="Arial"/>
      <family val="2"/>
    </font>
    <font>
      <u val="single"/>
      <sz val="10"/>
      <name val="Arial"/>
      <family val="2"/>
    </font>
    <font>
      <sz val="10"/>
      <color indexed="8"/>
      <name val="Arial"/>
      <family val="2"/>
    </font>
    <font>
      <i/>
      <sz val="9"/>
      <name val="Arial"/>
      <family val="2"/>
    </font>
    <font>
      <sz val="9"/>
      <color indexed="8"/>
      <name val="Arial"/>
      <family val="2"/>
    </font>
  </fonts>
  <fills count="2">
    <fill>
      <patternFill/>
    </fill>
    <fill>
      <patternFill patternType="gray125"/>
    </fill>
  </fills>
  <borders count="19">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style="double"/>
    </border>
    <border>
      <left style="thin"/>
      <right style="thin"/>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3" fillId="0" borderId="0" xfId="0" applyFont="1" applyAlignment="1">
      <alignment horizontal="center"/>
    </xf>
    <xf numFmtId="0" fontId="3" fillId="0" borderId="0" xfId="0" applyFont="1" applyAlignment="1" quotePrefix="1">
      <alignment/>
    </xf>
    <xf numFmtId="0" fontId="4" fillId="0" borderId="0" xfId="0" applyFont="1" applyAlignment="1">
      <alignment horizontal="center"/>
    </xf>
    <xf numFmtId="15" fontId="4" fillId="0" borderId="0" xfId="0" applyNumberFormat="1" applyFont="1" applyAlignment="1">
      <alignment horizontal="center"/>
    </xf>
    <xf numFmtId="0" fontId="4" fillId="0" borderId="0" xfId="0" applyFont="1" applyAlignment="1" quotePrefix="1">
      <alignment horizontal="center"/>
    </xf>
    <xf numFmtId="0" fontId="4" fillId="0" borderId="0" xfId="0" applyFont="1" applyAlignment="1">
      <alignment horizontal="left"/>
    </xf>
    <xf numFmtId="0" fontId="1" fillId="0" borderId="0" xfId="0" applyFont="1" applyAlignment="1">
      <alignment horizontal="center"/>
    </xf>
    <xf numFmtId="0" fontId="1" fillId="0" borderId="1" xfId="0" applyFont="1" applyBorder="1" applyAlignment="1">
      <alignment/>
    </xf>
    <xf numFmtId="0" fontId="6"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5" xfId="0" applyFont="1" applyBorder="1" applyAlignment="1">
      <alignment/>
    </xf>
    <xf numFmtId="0" fontId="0" fillId="0" borderId="0" xfId="0" applyFont="1" applyBorder="1" applyAlignment="1">
      <alignment/>
    </xf>
    <xf numFmtId="0" fontId="0" fillId="0" borderId="2" xfId="0" applyFont="1" applyBorder="1" applyAlignment="1">
      <alignment/>
    </xf>
    <xf numFmtId="171" fontId="3" fillId="0" borderId="0" xfId="15" applyNumberFormat="1" applyFont="1" applyAlignment="1">
      <alignment/>
    </xf>
    <xf numFmtId="171" fontId="3" fillId="0" borderId="0" xfId="15" applyNumberFormat="1" applyFont="1" applyAlignment="1" quotePrefix="1">
      <alignment horizontal="center"/>
    </xf>
    <xf numFmtId="171" fontId="3" fillId="0" borderId="6" xfId="15" applyNumberFormat="1" applyFont="1" applyBorder="1" applyAlignment="1">
      <alignment/>
    </xf>
    <xf numFmtId="171" fontId="3" fillId="0" borderId="5" xfId="15" applyNumberFormat="1" applyFont="1" applyBorder="1" applyAlignment="1">
      <alignment/>
    </xf>
    <xf numFmtId="15" fontId="4" fillId="0" borderId="0" xfId="0" applyNumberFormat="1" applyFont="1" applyAlignment="1" quotePrefix="1">
      <alignment horizontal="center"/>
    </xf>
    <xf numFmtId="0" fontId="4" fillId="0" borderId="0" xfId="0" applyFont="1" applyAlignment="1">
      <alignment horizontal="centerContinuous"/>
    </xf>
    <xf numFmtId="171" fontId="3" fillId="0" borderId="6" xfId="15" applyNumberFormat="1" applyFont="1" applyBorder="1" applyAlignment="1">
      <alignment horizontal="right"/>
    </xf>
    <xf numFmtId="171" fontId="3" fillId="0" borderId="0" xfId="15" applyNumberFormat="1" applyFont="1" applyAlignment="1">
      <alignment horizontal="center"/>
    </xf>
    <xf numFmtId="0" fontId="1" fillId="0" borderId="0" xfId="0" applyFont="1" applyAlignment="1">
      <alignment/>
    </xf>
    <xf numFmtId="0" fontId="1" fillId="0" borderId="0" xfId="0" applyFont="1" applyAlignment="1" quotePrefix="1">
      <alignment horizontal="center"/>
    </xf>
    <xf numFmtId="0" fontId="1" fillId="0" borderId="0" xfId="0" applyFont="1" applyAlignment="1" quotePrefix="1">
      <alignment/>
    </xf>
    <xf numFmtId="9" fontId="3" fillId="0" borderId="0" xfId="19" applyFont="1" applyAlignment="1" quotePrefix="1">
      <alignment horizontal="center"/>
    </xf>
    <xf numFmtId="0" fontId="7" fillId="0" borderId="0" xfId="0" applyFont="1" applyAlignment="1">
      <alignment/>
    </xf>
    <xf numFmtId="171" fontId="3" fillId="0" borderId="0" xfId="15" applyNumberFormat="1" applyFont="1" applyBorder="1" applyAlignment="1">
      <alignment/>
    </xf>
    <xf numFmtId="43" fontId="3" fillId="0" borderId="0" xfId="19" applyNumberFormat="1" applyFont="1" applyAlignment="1" quotePrefix="1">
      <alignment horizontal="center"/>
    </xf>
    <xf numFmtId="171" fontId="0" fillId="0" borderId="0" xfId="15" applyNumberFormat="1" applyFont="1" applyBorder="1" applyAlignment="1">
      <alignment/>
    </xf>
    <xf numFmtId="171" fontId="0" fillId="0" borderId="5" xfId="15" applyNumberFormat="1" applyFont="1" applyBorder="1" applyAlignment="1">
      <alignment/>
    </xf>
    <xf numFmtId="0" fontId="6" fillId="0" borderId="0" xfId="0" applyFont="1" applyAlignment="1">
      <alignment/>
    </xf>
    <xf numFmtId="15" fontId="3" fillId="0" borderId="0" xfId="0" applyNumberFormat="1" applyFont="1" applyAlignment="1" quotePrefix="1">
      <alignment/>
    </xf>
    <xf numFmtId="171" fontId="0" fillId="0" borderId="7" xfId="15" applyNumberFormat="1" applyFont="1" applyBorder="1" applyAlignment="1">
      <alignment/>
    </xf>
    <xf numFmtId="171" fontId="0" fillId="0" borderId="8" xfId="15" applyNumberFormat="1" applyFont="1" applyBorder="1" applyAlignment="1">
      <alignment/>
    </xf>
    <xf numFmtId="176" fontId="3" fillId="0" borderId="0" xfId="19" applyNumberFormat="1" applyFont="1" applyAlignment="1">
      <alignment/>
    </xf>
    <xf numFmtId="0" fontId="3" fillId="0" borderId="0" xfId="0" applyFont="1" applyAlignment="1" quotePrefix="1">
      <alignment horizontal="center"/>
    </xf>
    <xf numFmtId="43" fontId="3" fillId="0" borderId="0" xfId="19" applyNumberFormat="1" applyFont="1" applyAlignment="1">
      <alignment horizontal="center"/>
    </xf>
    <xf numFmtId="170" fontId="3" fillId="0" borderId="6" xfId="15" applyNumberFormat="1" applyFont="1" applyBorder="1" applyAlignment="1">
      <alignment/>
    </xf>
    <xf numFmtId="0" fontId="0" fillId="0" borderId="0" xfId="0" applyFont="1" applyAlignment="1">
      <alignment horizontal="center"/>
    </xf>
    <xf numFmtId="171" fontId="0" fillId="0" borderId="9" xfId="15" applyNumberFormat="1" applyFont="1" applyBorder="1" applyAlignment="1">
      <alignment/>
    </xf>
    <xf numFmtId="171" fontId="0" fillId="0" borderId="0" xfId="0" applyNumberFormat="1" applyFont="1" applyBorder="1" applyAlignment="1">
      <alignment/>
    </xf>
    <xf numFmtId="171" fontId="3" fillId="0" borderId="0" xfId="15" applyNumberFormat="1" applyFont="1" applyAlignment="1" quotePrefix="1">
      <alignment/>
    </xf>
    <xf numFmtId="171" fontId="3" fillId="0" borderId="0" xfId="15" applyNumberFormat="1" applyFont="1" applyAlignment="1">
      <alignment horizontal="right"/>
    </xf>
    <xf numFmtId="0" fontId="3" fillId="0" borderId="0" xfId="0" applyFont="1" applyAlignment="1">
      <alignment horizontal="right"/>
    </xf>
    <xf numFmtId="171" fontId="3" fillId="0" borderId="5" xfId="15" applyNumberFormat="1" applyFont="1" applyBorder="1" applyAlignment="1">
      <alignment horizontal="right"/>
    </xf>
    <xf numFmtId="171" fontId="3" fillId="0" borderId="0" xfId="15" applyNumberFormat="1" applyFont="1" applyBorder="1" applyAlignment="1">
      <alignment horizontal="right"/>
    </xf>
    <xf numFmtId="43" fontId="3" fillId="0" borderId="6" xfId="15" applyNumberFormat="1" applyFont="1" applyBorder="1" applyAlignment="1">
      <alignment horizontal="right"/>
    </xf>
    <xf numFmtId="43" fontId="4" fillId="0" borderId="0" xfId="15" applyNumberFormat="1" applyFont="1" applyAlignment="1" quotePrefix="1">
      <alignment horizontal="center"/>
    </xf>
    <xf numFmtId="181" fontId="3" fillId="0" borderId="6" xfId="15" applyNumberFormat="1" applyFont="1" applyBorder="1" applyAlignment="1">
      <alignment/>
    </xf>
    <xf numFmtId="181" fontId="3" fillId="0" borderId="5" xfId="15" applyNumberFormat="1" applyFont="1" applyBorder="1" applyAlignment="1">
      <alignment/>
    </xf>
    <xf numFmtId="181" fontId="3" fillId="0" borderId="0" xfId="15" applyNumberFormat="1" applyFont="1" applyBorder="1" applyAlignment="1">
      <alignment/>
    </xf>
    <xf numFmtId="15" fontId="0" fillId="0" borderId="0" xfId="0" applyNumberFormat="1" applyFont="1" applyBorder="1" applyAlignment="1" quotePrefix="1">
      <alignment horizontal="center"/>
    </xf>
    <xf numFmtId="0" fontId="0" fillId="0" borderId="0" xfId="0" applyFont="1" applyBorder="1" applyAlignment="1" quotePrefix="1">
      <alignment horizontal="center"/>
    </xf>
    <xf numFmtId="15" fontId="1" fillId="0" borderId="3" xfId="0" applyNumberFormat="1" applyFont="1" applyBorder="1" applyAlignment="1">
      <alignment horizontal="center"/>
    </xf>
    <xf numFmtId="0" fontId="1" fillId="0" borderId="5" xfId="0" applyFont="1" applyBorder="1" applyAlignment="1">
      <alignment horizontal="center"/>
    </xf>
    <xf numFmtId="15" fontId="1" fillId="0" borderId="10" xfId="0" applyNumberFormat="1" applyFont="1" applyBorder="1" applyAlignment="1">
      <alignment horizontal="center"/>
    </xf>
    <xf numFmtId="0" fontId="1" fillId="0" borderId="7" xfId="0" applyFont="1" applyBorder="1" applyAlignment="1">
      <alignment horizontal="center"/>
    </xf>
    <xf numFmtId="0" fontId="0" fillId="0" borderId="9" xfId="0" applyFont="1" applyBorder="1" applyAlignment="1">
      <alignment/>
    </xf>
    <xf numFmtId="0" fontId="3" fillId="0" borderId="0" xfId="0" applyFont="1" applyAlignment="1" applyProtection="1">
      <alignment/>
      <protection locked="0"/>
    </xf>
    <xf numFmtId="0" fontId="8" fillId="0" borderId="0" xfId="0" applyFont="1" applyAlignment="1">
      <alignment/>
    </xf>
    <xf numFmtId="171" fontId="3" fillId="0" borderId="11" xfId="15" applyNumberFormat="1" applyFont="1" applyBorder="1" applyAlignment="1">
      <alignment/>
    </xf>
    <xf numFmtId="171" fontId="3" fillId="0" borderId="12" xfId="15" applyNumberFormat="1" applyFont="1" applyBorder="1" applyAlignment="1">
      <alignment/>
    </xf>
    <xf numFmtId="171" fontId="3" fillId="0" borderId="0" xfId="15" applyNumberFormat="1" applyFont="1" applyFill="1" applyBorder="1" applyAlignment="1">
      <alignment/>
    </xf>
    <xf numFmtId="43" fontId="9" fillId="0" borderId="6" xfId="0" applyNumberFormat="1" applyFont="1" applyFill="1" applyBorder="1" applyAlignment="1">
      <alignment horizontal="right"/>
    </xf>
    <xf numFmtId="0" fontId="9" fillId="0" borderId="0" xfId="0" applyFont="1" applyAlignment="1">
      <alignment horizontal="center"/>
    </xf>
    <xf numFmtId="43" fontId="9" fillId="0" borderId="6" xfId="0" applyNumberFormat="1" applyFont="1" applyBorder="1" applyAlignment="1">
      <alignment horizontal="right"/>
    </xf>
    <xf numFmtId="0" fontId="9" fillId="0" borderId="0" xfId="0" applyFont="1" applyAlignment="1">
      <alignment/>
    </xf>
    <xf numFmtId="171" fontId="0" fillId="0" borderId="13" xfId="15" applyNumberFormat="1" applyFont="1" applyBorder="1" applyAlignment="1">
      <alignment/>
    </xf>
    <xf numFmtId="0" fontId="7" fillId="0" borderId="1" xfId="0" applyFont="1" applyBorder="1" applyAlignment="1">
      <alignment/>
    </xf>
    <xf numFmtId="0" fontId="7" fillId="0" borderId="3" xfId="0" applyFont="1" applyBorder="1" applyAlignment="1">
      <alignment/>
    </xf>
    <xf numFmtId="0" fontId="7" fillId="0" borderId="14" xfId="0" applyFont="1" applyBorder="1" applyAlignment="1">
      <alignment/>
    </xf>
    <xf numFmtId="0" fontId="7" fillId="0" borderId="2" xfId="0" applyFont="1" applyBorder="1" applyAlignment="1">
      <alignment/>
    </xf>
    <xf numFmtId="0" fontId="7" fillId="0" borderId="0" xfId="0" applyFont="1" applyBorder="1" applyAlignment="1">
      <alignment/>
    </xf>
    <xf numFmtId="0" fontId="7" fillId="0" borderId="15" xfId="0" applyFont="1" applyBorder="1" applyAlignment="1">
      <alignment/>
    </xf>
    <xf numFmtId="0" fontId="7" fillId="0" borderId="1" xfId="0" applyFont="1" applyBorder="1" applyAlignment="1">
      <alignment horizontal="center"/>
    </xf>
    <xf numFmtId="0" fontId="7" fillId="0" borderId="10" xfId="0" applyFont="1" applyBorder="1" applyAlignment="1">
      <alignment horizontal="center"/>
    </xf>
    <xf numFmtId="0" fontId="7" fillId="0" borderId="2" xfId="0" applyFont="1" applyBorder="1" applyAlignment="1">
      <alignment horizontal="center"/>
    </xf>
    <xf numFmtId="0" fontId="7" fillId="0" borderId="9" xfId="0" applyFont="1" applyBorder="1" applyAlignment="1">
      <alignment horizontal="center"/>
    </xf>
    <xf numFmtId="0" fontId="7" fillId="0" borderId="4" xfId="0" applyFont="1" applyBorder="1" applyAlignment="1">
      <alignment/>
    </xf>
    <xf numFmtId="0" fontId="7" fillId="0" borderId="5" xfId="0" applyFont="1" applyBorder="1" applyAlignment="1">
      <alignment/>
    </xf>
    <xf numFmtId="0" fontId="7" fillId="0" borderId="16" xfId="0" applyFont="1" applyBorder="1" applyAlignment="1">
      <alignment/>
    </xf>
    <xf numFmtId="0" fontId="7" fillId="0" borderId="4" xfId="0" applyFont="1" applyBorder="1" applyAlignment="1">
      <alignment horizontal="center"/>
    </xf>
    <xf numFmtId="0" fontId="7" fillId="0" borderId="7" xfId="0" applyFont="1" applyBorder="1" applyAlignment="1">
      <alignment horizontal="center"/>
    </xf>
    <xf numFmtId="171" fontId="7" fillId="0" borderId="0" xfId="15" applyNumberFormat="1" applyFont="1" applyBorder="1" applyAlignment="1">
      <alignment/>
    </xf>
    <xf numFmtId="171" fontId="7" fillId="0" borderId="9" xfId="15" applyNumberFormat="1" applyFont="1" applyBorder="1" applyAlignment="1">
      <alignment/>
    </xf>
    <xf numFmtId="171" fontId="7" fillId="0" borderId="2" xfId="15" applyNumberFormat="1" applyFont="1" applyBorder="1" applyAlignment="1">
      <alignment/>
    </xf>
    <xf numFmtId="171" fontId="7" fillId="0" borderId="17" xfId="15" applyNumberFormat="1" applyFont="1" applyBorder="1" applyAlignment="1">
      <alignment/>
    </xf>
    <xf numFmtId="171" fontId="7" fillId="0" borderId="8" xfId="15" applyNumberFormat="1" applyFont="1" applyBorder="1" applyAlignment="1">
      <alignment/>
    </xf>
    <xf numFmtId="171" fontId="0" fillId="0" borderId="0" xfId="15" applyNumberFormat="1" applyFont="1" applyAlignment="1" quotePrefix="1">
      <alignment horizontal="center"/>
    </xf>
    <xf numFmtId="171" fontId="0" fillId="0" borderId="12" xfId="15" applyNumberFormat="1" applyFont="1" applyBorder="1" applyAlignment="1" quotePrefix="1">
      <alignment horizontal="center"/>
    </xf>
    <xf numFmtId="43" fontId="0" fillId="0" borderId="0" xfId="15" applyFont="1" applyAlignment="1" quotePrefix="1">
      <alignment horizontal="center"/>
    </xf>
    <xf numFmtId="15" fontId="3" fillId="0" borderId="0" xfId="0" applyNumberFormat="1" applyFont="1" applyAlignment="1">
      <alignment/>
    </xf>
    <xf numFmtId="0" fontId="1" fillId="0" borderId="0" xfId="0" applyFont="1" applyAlignment="1">
      <alignment horizontal="center"/>
    </xf>
    <xf numFmtId="2" fontId="0" fillId="0" borderId="0" xfId="0" applyNumberFormat="1" applyFont="1" applyAlignment="1">
      <alignment horizontal="left" vertical="justify" wrapText="1"/>
    </xf>
    <xf numFmtId="2" fontId="0" fillId="0" borderId="0" xfId="0" applyNumberFormat="1" applyFont="1" applyAlignment="1">
      <alignment horizontal="left" wrapText="1"/>
    </xf>
    <xf numFmtId="0" fontId="7" fillId="0" borderId="17" xfId="0" applyFont="1" applyBorder="1" applyAlignment="1">
      <alignment horizontal="center"/>
    </xf>
    <xf numFmtId="0" fontId="7" fillId="0" borderId="18" xfId="0" applyFont="1" applyBorder="1" applyAlignment="1">
      <alignment horizontal="center"/>
    </xf>
    <xf numFmtId="0" fontId="7" fillId="0" borderId="1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05"/>
  <sheetViews>
    <sheetView tabSelected="1" workbookViewId="0" topLeftCell="A1">
      <selection activeCell="F5" sqref="F5"/>
    </sheetView>
  </sheetViews>
  <sheetFormatPr defaultColWidth="9.140625" defaultRowHeight="12.75"/>
  <cols>
    <col min="1" max="1" width="1.421875" style="3" customWidth="1"/>
    <col min="2" max="2" width="3.00390625" style="3" customWidth="1"/>
    <col min="3" max="3" width="22.28125" style="3" customWidth="1"/>
    <col min="4" max="4" width="7.7109375" style="3" customWidth="1"/>
    <col min="5" max="5" width="13.7109375" style="3" customWidth="1"/>
    <col min="6" max="6" width="15.00390625" style="3" customWidth="1"/>
    <col min="7" max="7" width="1.57421875" style="3" customWidth="1"/>
    <col min="8" max="8" width="13.8515625" style="3" customWidth="1"/>
    <col min="9" max="9" width="12.421875" style="3" customWidth="1"/>
    <col min="10" max="10" width="6.140625" style="3" hidden="1" customWidth="1"/>
    <col min="11" max="16384" width="4.140625" style="3" customWidth="1"/>
  </cols>
  <sheetData>
    <row r="1" spans="2:12" ht="12.75">
      <c r="B1" s="99" t="s">
        <v>89</v>
      </c>
      <c r="C1" s="99"/>
      <c r="D1" s="99"/>
      <c r="E1" s="99"/>
      <c r="F1" s="99"/>
      <c r="G1" s="99"/>
      <c r="H1" s="99"/>
      <c r="I1" s="99"/>
      <c r="J1" s="12"/>
      <c r="K1" s="12"/>
      <c r="L1" s="12"/>
    </row>
    <row r="2" spans="2:12" ht="12.75">
      <c r="B2" s="99" t="s">
        <v>160</v>
      </c>
      <c r="C2" s="99"/>
      <c r="D2" s="99"/>
      <c r="E2" s="99"/>
      <c r="F2" s="99"/>
      <c r="G2" s="99"/>
      <c r="H2" s="99"/>
      <c r="I2" s="99"/>
      <c r="J2" s="12"/>
      <c r="K2" s="12"/>
      <c r="L2" s="12"/>
    </row>
    <row r="3" spans="1:10" ht="12">
      <c r="A3" s="6"/>
      <c r="B3" s="6"/>
      <c r="C3" s="6"/>
      <c r="D3" s="6"/>
      <c r="E3" s="6"/>
      <c r="F3" s="6"/>
      <c r="G3" s="6"/>
      <c r="H3" s="6"/>
      <c r="I3" s="6"/>
      <c r="J3" s="6"/>
    </row>
    <row r="4" ht="12">
      <c r="A4" s="38" t="s">
        <v>194</v>
      </c>
    </row>
    <row r="6" ht="12">
      <c r="A6" s="3" t="s">
        <v>0</v>
      </c>
    </row>
    <row r="7" ht="12">
      <c r="A7" s="3" t="s">
        <v>1</v>
      </c>
    </row>
    <row r="8" ht="12">
      <c r="A8" s="3" t="s">
        <v>2</v>
      </c>
    </row>
    <row r="9" ht="12">
      <c r="A9" s="3" t="s">
        <v>3</v>
      </c>
    </row>
    <row r="10" ht="12">
      <c r="E10" s="98"/>
    </row>
    <row r="11" ht="12">
      <c r="A11" s="4"/>
    </row>
    <row r="12" ht="12">
      <c r="A12" s="4" t="s">
        <v>89</v>
      </c>
    </row>
    <row r="13" ht="12">
      <c r="A13" s="5" t="s">
        <v>294</v>
      </c>
    </row>
    <row r="14" ht="12">
      <c r="A14" s="5" t="s">
        <v>293</v>
      </c>
    </row>
    <row r="16" ht="12">
      <c r="A16" s="5" t="s">
        <v>180</v>
      </c>
    </row>
    <row r="18" spans="5:10" ht="12">
      <c r="E18" s="25" t="s">
        <v>243</v>
      </c>
      <c r="F18" s="25"/>
      <c r="G18" s="11"/>
      <c r="H18" s="25" t="s">
        <v>245</v>
      </c>
      <c r="I18" s="25"/>
      <c r="J18" s="11"/>
    </row>
    <row r="19" spans="5:10" ht="12">
      <c r="E19" s="8" t="s">
        <v>4</v>
      </c>
      <c r="F19" s="4" t="s">
        <v>5</v>
      </c>
      <c r="G19" s="4"/>
      <c r="H19" s="8" t="s">
        <v>4</v>
      </c>
      <c r="I19" s="8" t="s">
        <v>206</v>
      </c>
      <c r="J19" s="4"/>
    </row>
    <row r="20" spans="5:10" ht="12">
      <c r="E20" s="8" t="s">
        <v>8</v>
      </c>
      <c r="F20" s="4" t="s">
        <v>6</v>
      </c>
      <c r="G20" s="4"/>
      <c r="H20" s="8" t="s">
        <v>8</v>
      </c>
      <c r="I20" s="8" t="s">
        <v>212</v>
      </c>
      <c r="J20" s="4"/>
    </row>
    <row r="21" spans="5:10" ht="12">
      <c r="E21" s="10" t="s">
        <v>244</v>
      </c>
      <c r="F21" s="8" t="s">
        <v>7</v>
      </c>
      <c r="G21" s="4"/>
      <c r="H21" s="8" t="s">
        <v>253</v>
      </c>
      <c r="I21" s="8" t="s">
        <v>254</v>
      </c>
      <c r="J21" s="4"/>
    </row>
    <row r="22" spans="5:10" ht="12">
      <c r="E22" s="8" t="s">
        <v>181</v>
      </c>
      <c r="F22" s="8"/>
      <c r="G22" s="9"/>
      <c r="H22" s="9" t="s">
        <v>182</v>
      </c>
      <c r="I22" s="24" t="s">
        <v>144</v>
      </c>
      <c r="J22" s="9" t="s">
        <v>9</v>
      </c>
    </row>
    <row r="23" spans="5:10" ht="12">
      <c r="E23" s="24" t="s">
        <v>183</v>
      </c>
      <c r="F23" s="9"/>
      <c r="G23" s="9"/>
      <c r="H23" s="24" t="s">
        <v>183</v>
      </c>
      <c r="I23" s="8" t="s">
        <v>200</v>
      </c>
      <c r="J23" s="9"/>
    </row>
    <row r="24" spans="5:10" ht="12">
      <c r="E24" s="24"/>
      <c r="F24" s="9"/>
      <c r="G24" s="9"/>
      <c r="H24" s="24"/>
      <c r="I24" s="24" t="s">
        <v>208</v>
      </c>
      <c r="J24" s="9"/>
    </row>
    <row r="25" spans="5:10" ht="12">
      <c r="E25" s="8" t="s">
        <v>10</v>
      </c>
      <c r="F25" s="8" t="s">
        <v>10</v>
      </c>
      <c r="G25" s="10"/>
      <c r="H25" s="8" t="s">
        <v>10</v>
      </c>
      <c r="I25" s="8" t="s">
        <v>10</v>
      </c>
      <c r="J25" s="10" t="s">
        <v>11</v>
      </c>
    </row>
    <row r="26" spans="5:10" ht="12">
      <c r="E26" s="8"/>
      <c r="F26" s="8"/>
      <c r="G26" s="10"/>
      <c r="H26" s="8"/>
      <c r="J26" s="10"/>
    </row>
    <row r="27" spans="5:10" ht="12">
      <c r="E27" s="8"/>
      <c r="F27" s="8"/>
      <c r="G27" s="54"/>
      <c r="H27" s="8"/>
      <c r="I27" s="8"/>
      <c r="J27" s="10"/>
    </row>
    <row r="28" spans="1:10" ht="12.75" thickBot="1">
      <c r="A28" s="7" t="s">
        <v>12</v>
      </c>
      <c r="B28" s="3" t="s">
        <v>13</v>
      </c>
      <c r="C28" s="3" t="s">
        <v>91</v>
      </c>
      <c r="E28" s="22">
        <v>193926</v>
      </c>
      <c r="F28" s="26" t="s">
        <v>39</v>
      </c>
      <c r="G28" s="43"/>
      <c r="H28" s="22">
        <v>747042</v>
      </c>
      <c r="I28" s="22">
        <v>887005</v>
      </c>
      <c r="J28" s="34" t="s">
        <v>201</v>
      </c>
    </row>
    <row r="29" spans="2:10" ht="17.25" customHeight="1" thickBot="1" thickTop="1">
      <c r="B29" s="3" t="s">
        <v>14</v>
      </c>
      <c r="C29" s="3" t="s">
        <v>93</v>
      </c>
      <c r="E29" s="55">
        <v>0</v>
      </c>
      <c r="F29" s="26" t="s">
        <v>39</v>
      </c>
      <c r="G29" s="43"/>
      <c r="H29" s="55">
        <v>0</v>
      </c>
      <c r="I29" s="55">
        <v>0</v>
      </c>
      <c r="J29" s="20">
        <v>0</v>
      </c>
    </row>
    <row r="30" spans="2:10" ht="18" customHeight="1" thickBot="1" thickTop="1">
      <c r="B30" s="3" t="s">
        <v>15</v>
      </c>
      <c r="C30" s="3" t="s">
        <v>92</v>
      </c>
      <c r="E30" s="22">
        <v>2870</v>
      </c>
      <c r="F30" s="26" t="s">
        <v>39</v>
      </c>
      <c r="G30" s="43"/>
      <c r="H30" s="22">
        <v>6900</v>
      </c>
      <c r="I30" s="22">
        <v>5574</v>
      </c>
      <c r="J30" s="34" t="s">
        <v>195</v>
      </c>
    </row>
    <row r="31" spans="5:10" ht="12.75" thickTop="1">
      <c r="E31" s="20"/>
      <c r="F31" s="49"/>
      <c r="G31" s="6"/>
      <c r="H31" s="20"/>
      <c r="I31" s="20"/>
      <c r="J31" s="6"/>
    </row>
    <row r="32" spans="1:6" ht="12">
      <c r="A32" s="7" t="s">
        <v>16</v>
      </c>
      <c r="B32" s="3" t="s">
        <v>13</v>
      </c>
      <c r="C32" s="3" t="s">
        <v>138</v>
      </c>
      <c r="F32" s="50"/>
    </row>
    <row r="33" spans="3:10" ht="12">
      <c r="C33" s="3" t="s">
        <v>139</v>
      </c>
      <c r="E33" s="20"/>
      <c r="F33" s="49"/>
      <c r="G33" s="6"/>
      <c r="H33" s="20"/>
      <c r="I33" s="20"/>
      <c r="J33" s="6"/>
    </row>
    <row r="34" spans="3:10" ht="12">
      <c r="C34" s="3" t="s">
        <v>94</v>
      </c>
      <c r="E34" s="20"/>
      <c r="F34" s="49"/>
      <c r="G34" s="6"/>
      <c r="H34" s="20"/>
      <c r="I34" s="20"/>
      <c r="J34" s="6"/>
    </row>
    <row r="35" spans="3:10" ht="12">
      <c r="C35" s="3" t="s">
        <v>98</v>
      </c>
      <c r="E35" s="20"/>
      <c r="F35" s="49"/>
      <c r="G35" s="6"/>
      <c r="H35" s="20"/>
      <c r="I35" s="20"/>
      <c r="J35" s="6"/>
    </row>
    <row r="36" spans="3:10" ht="12">
      <c r="C36" s="3" t="s">
        <v>95</v>
      </c>
      <c r="E36" s="20">
        <v>66934</v>
      </c>
      <c r="F36" s="49" t="s">
        <v>39</v>
      </c>
      <c r="G36" s="43"/>
      <c r="H36" s="20">
        <v>258144</v>
      </c>
      <c r="I36" s="20">
        <v>300677</v>
      </c>
      <c r="J36" s="31" t="s">
        <v>202</v>
      </c>
    </row>
    <row r="37" spans="2:10" ht="12">
      <c r="B37" s="3" t="s">
        <v>14</v>
      </c>
      <c r="C37" s="3" t="s">
        <v>96</v>
      </c>
      <c r="E37" s="20">
        <v>-10383</v>
      </c>
      <c r="F37" s="49" t="s">
        <v>39</v>
      </c>
      <c r="G37" s="43"/>
      <c r="H37" s="20">
        <v>-41982</v>
      </c>
      <c r="I37" s="20">
        <v>-38562</v>
      </c>
      <c r="J37" s="31" t="s">
        <v>196</v>
      </c>
    </row>
    <row r="38" spans="2:10" ht="12">
      <c r="B38" s="3" t="s">
        <v>17</v>
      </c>
      <c r="C38" s="3" t="s">
        <v>18</v>
      </c>
      <c r="E38" s="20">
        <v>-24440</v>
      </c>
      <c r="F38" s="49" t="s">
        <v>39</v>
      </c>
      <c r="G38" s="43"/>
      <c r="H38" s="20">
        <v>-94241</v>
      </c>
      <c r="I38" s="20">
        <v>-109970</v>
      </c>
      <c r="J38" s="31" t="s">
        <v>197</v>
      </c>
    </row>
    <row r="39" spans="2:10" ht="12">
      <c r="B39" s="3" t="s">
        <v>19</v>
      </c>
      <c r="C39" s="3" t="s">
        <v>20</v>
      </c>
      <c r="E39" s="56">
        <v>0</v>
      </c>
      <c r="F39" s="51" t="s">
        <v>39</v>
      </c>
      <c r="G39" s="43"/>
      <c r="H39" s="56">
        <v>0</v>
      </c>
      <c r="I39" s="56">
        <v>0</v>
      </c>
      <c r="J39" s="27">
        <v>0</v>
      </c>
    </row>
    <row r="40" spans="2:6" ht="12">
      <c r="B40" s="3" t="s">
        <v>21</v>
      </c>
      <c r="C40" s="3" t="s">
        <v>97</v>
      </c>
      <c r="F40" s="50"/>
    </row>
    <row r="41" spans="3:9" ht="12">
      <c r="C41" s="3" t="s">
        <v>98</v>
      </c>
      <c r="E41" s="20"/>
      <c r="F41" s="49"/>
      <c r="H41" s="20"/>
      <c r="I41" s="20"/>
    </row>
    <row r="42" spans="3:10" ht="12">
      <c r="C42" s="3" t="s">
        <v>95</v>
      </c>
      <c r="E42" s="20">
        <f>SUM(E36:E39)</f>
        <v>32111</v>
      </c>
      <c r="F42" s="49" t="s">
        <v>39</v>
      </c>
      <c r="G42" s="43"/>
      <c r="H42" s="20">
        <f>SUM(H36:H39)</f>
        <v>121921</v>
      </c>
      <c r="I42" s="20">
        <f>SUM(I36:I39)</f>
        <v>152145</v>
      </c>
      <c r="J42" s="42" t="s">
        <v>203</v>
      </c>
    </row>
    <row r="43" spans="2:6" ht="12">
      <c r="B43" s="3" t="s">
        <v>23</v>
      </c>
      <c r="C43" s="3" t="s">
        <v>99</v>
      </c>
      <c r="F43" s="50"/>
    </row>
    <row r="44" spans="3:10" ht="12">
      <c r="C44" s="3" t="s">
        <v>24</v>
      </c>
      <c r="E44" s="56">
        <v>0</v>
      </c>
      <c r="F44" s="51" t="s">
        <v>39</v>
      </c>
      <c r="G44" s="43"/>
      <c r="H44" s="56">
        <v>0</v>
      </c>
      <c r="I44" s="56">
        <v>0</v>
      </c>
      <c r="J44" s="20">
        <v>0</v>
      </c>
    </row>
    <row r="45" spans="2:6" ht="12">
      <c r="B45" s="3" t="s">
        <v>25</v>
      </c>
      <c r="C45" s="3" t="s">
        <v>100</v>
      </c>
      <c r="F45" s="50"/>
    </row>
    <row r="46" spans="3:10" ht="12">
      <c r="C46" s="3" t="s">
        <v>22</v>
      </c>
      <c r="E46" s="20"/>
      <c r="F46" s="49"/>
      <c r="G46" s="21"/>
      <c r="H46" s="20"/>
      <c r="I46" s="20"/>
      <c r="J46" s="21"/>
    </row>
    <row r="47" spans="3:10" ht="12">
      <c r="C47" s="3" t="s">
        <v>140</v>
      </c>
      <c r="E47" s="20"/>
      <c r="F47" s="49"/>
      <c r="G47" s="21"/>
      <c r="H47" s="20"/>
      <c r="I47" s="20"/>
      <c r="J47" s="21"/>
    </row>
    <row r="48" spans="3:10" ht="12">
      <c r="C48" s="3" t="s">
        <v>141</v>
      </c>
      <c r="E48" s="20">
        <f>E42+E44</f>
        <v>32111</v>
      </c>
      <c r="F48" s="49" t="s">
        <v>39</v>
      </c>
      <c r="G48" s="21"/>
      <c r="H48" s="20">
        <f>H42+H44</f>
        <v>121921</v>
      </c>
      <c r="I48" s="20">
        <f>I42+I44</f>
        <v>152145</v>
      </c>
      <c r="J48" s="21" t="str">
        <f>J42</f>
        <v>-20</v>
      </c>
    </row>
    <row r="49" spans="2:10" ht="12">
      <c r="B49" s="3" t="s">
        <v>26</v>
      </c>
      <c r="C49" s="3" t="s">
        <v>101</v>
      </c>
      <c r="E49" s="23">
        <f>37000</f>
        <v>37000</v>
      </c>
      <c r="F49" s="51" t="s">
        <v>39</v>
      </c>
      <c r="G49" s="21"/>
      <c r="H49" s="23">
        <f>+E49</f>
        <v>37000</v>
      </c>
      <c r="I49" s="56">
        <v>0</v>
      </c>
      <c r="J49" s="48" t="s">
        <v>204</v>
      </c>
    </row>
    <row r="50" spans="2:6" ht="12">
      <c r="B50" s="3" t="s">
        <v>27</v>
      </c>
      <c r="C50" s="3" t="s">
        <v>102</v>
      </c>
      <c r="F50" s="50"/>
    </row>
    <row r="51" spans="3:10" ht="12">
      <c r="C51" s="3" t="s">
        <v>152</v>
      </c>
      <c r="E51" s="20">
        <f>E48+E49</f>
        <v>69111</v>
      </c>
      <c r="F51" s="49" t="s">
        <v>39</v>
      </c>
      <c r="G51" s="21"/>
      <c r="H51" s="20">
        <f>H48+H49</f>
        <v>158921</v>
      </c>
      <c r="I51" s="20">
        <f>I48+I49</f>
        <v>152145</v>
      </c>
      <c r="J51" s="21" t="s">
        <v>205</v>
      </c>
    </row>
    <row r="52" spans="3:10" ht="12">
      <c r="C52" s="3" t="s">
        <v>109</v>
      </c>
      <c r="E52" s="57">
        <v>0</v>
      </c>
      <c r="F52" s="49" t="s">
        <v>39</v>
      </c>
      <c r="G52" s="43"/>
      <c r="H52" s="57">
        <v>0</v>
      </c>
      <c r="I52" s="57">
        <v>0</v>
      </c>
      <c r="J52" s="33">
        <v>0</v>
      </c>
    </row>
    <row r="53" spans="2:10" ht="12">
      <c r="B53" s="3" t="s">
        <v>28</v>
      </c>
      <c r="C53" s="3" t="s">
        <v>103</v>
      </c>
      <c r="E53" s="33"/>
      <c r="F53" s="52"/>
      <c r="G53" s="20"/>
      <c r="H53" s="33"/>
      <c r="I53" s="33"/>
      <c r="J53" s="20"/>
    </row>
    <row r="54" spans="3:10" ht="12">
      <c r="C54" s="3" t="s">
        <v>104</v>
      </c>
      <c r="E54" s="56">
        <v>0</v>
      </c>
      <c r="F54" s="51" t="s">
        <v>39</v>
      </c>
      <c r="G54" s="43"/>
      <c r="H54" s="56">
        <v>0</v>
      </c>
      <c r="I54" s="56">
        <v>0</v>
      </c>
      <c r="J54" s="20">
        <v>0</v>
      </c>
    </row>
    <row r="55" spans="2:6" ht="12">
      <c r="B55" s="3" t="s">
        <v>29</v>
      </c>
      <c r="C55" s="3" t="s">
        <v>105</v>
      </c>
      <c r="F55" s="50"/>
    </row>
    <row r="56" spans="3:6" ht="12">
      <c r="C56" s="3" t="s">
        <v>106</v>
      </c>
      <c r="F56" s="50"/>
    </row>
    <row r="57" spans="3:10" ht="12">
      <c r="C57" s="3" t="s">
        <v>107</v>
      </c>
      <c r="E57" s="20">
        <f>SUM(E51:E54)</f>
        <v>69111</v>
      </c>
      <c r="F57" s="49" t="s">
        <v>39</v>
      </c>
      <c r="G57" s="21"/>
      <c r="H57" s="20">
        <f>SUM(H51:H54)</f>
        <v>158921</v>
      </c>
      <c r="I57" s="20">
        <f>SUM(I51:I54)</f>
        <v>152145</v>
      </c>
      <c r="J57" s="21" t="str">
        <f>J51</f>
        <v>+16</v>
      </c>
    </row>
    <row r="58" spans="2:10" ht="12">
      <c r="B58" s="3" t="s">
        <v>108</v>
      </c>
      <c r="C58" s="3" t="s">
        <v>30</v>
      </c>
      <c r="E58" s="57">
        <v>0</v>
      </c>
      <c r="F58" s="49" t="s">
        <v>39</v>
      </c>
      <c r="G58" s="43"/>
      <c r="H58" s="57">
        <v>0</v>
      </c>
      <c r="I58" s="57">
        <v>0</v>
      </c>
      <c r="J58" s="20">
        <v>0</v>
      </c>
    </row>
    <row r="59" spans="3:10" ht="12">
      <c r="C59" s="3" t="s">
        <v>109</v>
      </c>
      <c r="E59" s="57">
        <v>0</v>
      </c>
      <c r="F59" s="49" t="s">
        <v>39</v>
      </c>
      <c r="G59" s="43"/>
      <c r="H59" s="57">
        <v>0</v>
      </c>
      <c r="I59" s="57">
        <v>0</v>
      </c>
      <c r="J59" s="20">
        <v>0</v>
      </c>
    </row>
    <row r="60" spans="3:9" ht="12">
      <c r="C60" s="3" t="s">
        <v>31</v>
      </c>
      <c r="E60" s="20"/>
      <c r="F60" s="49"/>
      <c r="H60" s="20"/>
      <c r="I60" s="20"/>
    </row>
    <row r="61" spans="3:10" ht="12">
      <c r="C61" s="3" t="s">
        <v>151</v>
      </c>
      <c r="E61" s="56">
        <v>0</v>
      </c>
      <c r="F61" s="51" t="s">
        <v>39</v>
      </c>
      <c r="G61" s="43"/>
      <c r="H61" s="56">
        <v>0</v>
      </c>
      <c r="I61" s="56">
        <v>0</v>
      </c>
      <c r="J61" s="20">
        <v>0</v>
      </c>
    </row>
    <row r="62" spans="2:6" ht="12">
      <c r="B62" s="3" t="s">
        <v>110</v>
      </c>
      <c r="C62" s="3" t="s">
        <v>111</v>
      </c>
      <c r="F62" s="50"/>
    </row>
    <row r="63" spans="3:10" ht="12.75" thickBot="1">
      <c r="C63" s="3" t="s">
        <v>32</v>
      </c>
      <c r="E63" s="22">
        <f>SUM(E57:E61)</f>
        <v>69111</v>
      </c>
      <c r="F63" s="26" t="s">
        <v>39</v>
      </c>
      <c r="G63" s="21"/>
      <c r="H63" s="22">
        <f>SUM(H57:H61)</f>
        <v>158921</v>
      </c>
      <c r="I63" s="22">
        <f>SUM(I57:I61)</f>
        <v>152145</v>
      </c>
      <c r="J63" s="21" t="str">
        <f>J51</f>
        <v>+16</v>
      </c>
    </row>
    <row r="64" ht="12.75" thickTop="1"/>
    <row r="66" spans="1:9" ht="12">
      <c r="A66" s="3" t="s">
        <v>33</v>
      </c>
      <c r="E66" s="20"/>
      <c r="F66" s="20"/>
      <c r="H66" s="20"/>
      <c r="I66" s="20"/>
    </row>
    <row r="67" ht="12">
      <c r="A67" s="3" t="s">
        <v>213</v>
      </c>
    </row>
    <row r="68" ht="12">
      <c r="A68" s="3" t="s">
        <v>257</v>
      </c>
    </row>
    <row r="69" spans="5:9" ht="12">
      <c r="E69" s="20"/>
      <c r="F69" s="20"/>
      <c r="H69" s="20"/>
      <c r="I69" s="20"/>
    </row>
    <row r="70" spans="5:9" ht="12">
      <c r="E70" s="20"/>
      <c r="F70" s="20"/>
      <c r="H70" s="20"/>
      <c r="I70" s="20"/>
    </row>
    <row r="71" spans="1:9" ht="12">
      <c r="A71" s="5" t="s">
        <v>34</v>
      </c>
      <c r="E71" s="20"/>
      <c r="F71" s="20"/>
      <c r="H71" s="20"/>
      <c r="I71" s="20"/>
    </row>
    <row r="72" spans="1:9" ht="12">
      <c r="A72" s="5"/>
      <c r="E72" s="20"/>
      <c r="F72" s="20"/>
      <c r="H72" s="20"/>
      <c r="I72" s="20"/>
    </row>
    <row r="73" spans="1:10" ht="12">
      <c r="A73" s="5"/>
      <c r="E73" s="25" t="s">
        <v>243</v>
      </c>
      <c r="F73" s="25"/>
      <c r="G73" s="11"/>
      <c r="H73" s="25" t="s">
        <v>245</v>
      </c>
      <c r="I73" s="25"/>
      <c r="J73" s="11"/>
    </row>
    <row r="74" spans="1:10" ht="12">
      <c r="A74" s="5"/>
      <c r="E74" s="8" t="s">
        <v>4</v>
      </c>
      <c r="F74" s="4" t="s">
        <v>5</v>
      </c>
      <c r="G74" s="4"/>
      <c r="H74" s="8" t="s">
        <v>4</v>
      </c>
      <c r="I74" s="8" t="s">
        <v>206</v>
      </c>
      <c r="J74" s="4"/>
    </row>
    <row r="75" spans="1:10" ht="12">
      <c r="A75" s="5"/>
      <c r="E75" s="8" t="s">
        <v>8</v>
      </c>
      <c r="F75" s="4" t="s">
        <v>6</v>
      </c>
      <c r="G75" s="4"/>
      <c r="H75" s="8" t="s">
        <v>8</v>
      </c>
      <c r="I75" s="8" t="s">
        <v>212</v>
      </c>
      <c r="J75" s="4"/>
    </row>
    <row r="76" spans="1:10" ht="12">
      <c r="A76" s="5"/>
      <c r="E76" s="10" t="s">
        <v>244</v>
      </c>
      <c r="F76" s="8" t="s">
        <v>7</v>
      </c>
      <c r="G76" s="4"/>
      <c r="H76" s="8" t="s">
        <v>253</v>
      </c>
      <c r="I76" s="8" t="s">
        <v>254</v>
      </c>
      <c r="J76" s="9" t="s">
        <v>9</v>
      </c>
    </row>
    <row r="77" spans="1:10" ht="12">
      <c r="A77" s="5"/>
      <c r="E77" s="8" t="s">
        <v>181</v>
      </c>
      <c r="F77" s="8"/>
      <c r="G77" s="9"/>
      <c r="H77" s="9" t="s">
        <v>182</v>
      </c>
      <c r="I77" s="24" t="s">
        <v>144</v>
      </c>
      <c r="J77" s="9"/>
    </row>
    <row r="78" spans="1:10" ht="12">
      <c r="A78" s="5"/>
      <c r="E78" s="24" t="s">
        <v>183</v>
      </c>
      <c r="F78" s="9"/>
      <c r="G78" s="9"/>
      <c r="H78" s="24" t="s">
        <v>183</v>
      </c>
      <c r="I78" s="8" t="s">
        <v>200</v>
      </c>
      <c r="J78" s="10" t="s">
        <v>11</v>
      </c>
    </row>
    <row r="79" spans="1:10" ht="12">
      <c r="A79" s="5"/>
      <c r="H79" s="24"/>
      <c r="I79" s="24" t="s">
        <v>208</v>
      </c>
      <c r="J79" s="10"/>
    </row>
    <row r="80" spans="5:9" ht="12">
      <c r="E80" s="8" t="s">
        <v>10</v>
      </c>
      <c r="F80" s="8" t="s">
        <v>10</v>
      </c>
      <c r="G80" s="10"/>
      <c r="H80" s="8" t="s">
        <v>10</v>
      </c>
      <c r="I80" s="8" t="s">
        <v>10</v>
      </c>
    </row>
    <row r="81" spans="5:9" ht="12">
      <c r="E81" s="8"/>
      <c r="F81" s="8"/>
      <c r="G81" s="10"/>
      <c r="H81" s="8"/>
      <c r="I81" s="8"/>
    </row>
    <row r="82" spans="1:9" ht="12">
      <c r="A82" s="7" t="s">
        <v>35</v>
      </c>
      <c r="C82" s="3" t="s">
        <v>36</v>
      </c>
      <c r="E82" s="20"/>
      <c r="F82" s="20"/>
      <c r="H82" s="20"/>
      <c r="I82" s="20"/>
    </row>
    <row r="83" spans="3:9" ht="12">
      <c r="C83" s="3" t="s">
        <v>112</v>
      </c>
      <c r="E83" s="20"/>
      <c r="F83" s="20"/>
      <c r="H83" s="20"/>
      <c r="I83" s="20"/>
    </row>
    <row r="84" spans="3:9" ht="12">
      <c r="C84" s="3" t="s">
        <v>37</v>
      </c>
      <c r="E84" s="20"/>
      <c r="F84" s="20"/>
      <c r="H84" s="20"/>
      <c r="I84" s="20"/>
    </row>
    <row r="85" spans="3:9" ht="12">
      <c r="C85" s="3" t="s">
        <v>38</v>
      </c>
      <c r="E85" s="20"/>
      <c r="F85" s="20"/>
      <c r="H85" s="20"/>
      <c r="I85" s="20"/>
    </row>
    <row r="86" spans="3:9" ht="12">
      <c r="C86" s="3" t="s">
        <v>162</v>
      </c>
      <c r="E86" s="20"/>
      <c r="F86" s="20"/>
      <c r="H86" s="20"/>
      <c r="I86" s="20"/>
    </row>
    <row r="87" spans="3:9" ht="12">
      <c r="C87" s="3" t="s">
        <v>163</v>
      </c>
      <c r="E87" s="20"/>
      <c r="F87" s="20"/>
      <c r="H87" s="20"/>
      <c r="I87" s="20"/>
    </row>
    <row r="88" spans="3:10" ht="12.75" thickBot="1">
      <c r="C88" s="3" t="s">
        <v>164</v>
      </c>
      <c r="E88" s="44">
        <f>E63/750000*100</f>
        <v>9.214799999999999</v>
      </c>
      <c r="F88" s="53" t="s">
        <v>39</v>
      </c>
      <c r="G88" s="43"/>
      <c r="H88" s="44">
        <f>H63/750000*100</f>
        <v>21.189466666666668</v>
      </c>
      <c r="I88" s="44">
        <f>I63/750000*100</f>
        <v>20.286</v>
      </c>
      <c r="J88" s="42" t="s">
        <v>205</v>
      </c>
    </row>
    <row r="89" spans="3:9" ht="12.75" thickTop="1">
      <c r="C89" s="3" t="s">
        <v>114</v>
      </c>
      <c r="E89" s="20"/>
      <c r="F89" s="20"/>
      <c r="H89" s="20"/>
      <c r="I89" s="20"/>
    </row>
    <row r="90" spans="3:10" ht="12.75" thickBot="1">
      <c r="C90" s="3" t="s">
        <v>113</v>
      </c>
      <c r="E90" s="26" t="s">
        <v>39</v>
      </c>
      <c r="F90" s="26" t="s">
        <v>39</v>
      </c>
      <c r="G90" s="6"/>
      <c r="H90" s="26" t="s">
        <v>39</v>
      </c>
      <c r="I90" s="26" t="s">
        <v>39</v>
      </c>
      <c r="J90" s="6" t="s">
        <v>39</v>
      </c>
    </row>
    <row r="91" spans="5:9" ht="12.75" thickTop="1">
      <c r="E91" s="20"/>
      <c r="F91" s="20"/>
      <c r="H91" s="20"/>
      <c r="I91" s="20"/>
    </row>
    <row r="92" spans="5:9" ht="12">
      <c r="E92" s="20"/>
      <c r="F92" s="20"/>
      <c r="H92" s="20"/>
      <c r="I92" s="20"/>
    </row>
    <row r="93" ht="12">
      <c r="B93" s="4" t="s">
        <v>40</v>
      </c>
    </row>
    <row r="94" ht="12">
      <c r="C94" s="3" t="s">
        <v>41</v>
      </c>
    </row>
    <row r="96" spans="2:3" ht="12" hidden="1">
      <c r="B96" s="3" t="s">
        <v>214</v>
      </c>
      <c r="C96" s="3" t="s">
        <v>215</v>
      </c>
    </row>
    <row r="97" ht="12" hidden="1">
      <c r="C97" s="3" t="s">
        <v>216</v>
      </c>
    </row>
    <row r="101" spans="2:3" ht="12">
      <c r="B101" s="4"/>
      <c r="C101" s="4"/>
    </row>
    <row r="105" ht="12">
      <c r="C105" s="41"/>
    </row>
  </sheetData>
  <mergeCells count="2">
    <mergeCell ref="B1:I1"/>
    <mergeCell ref="B2:I2"/>
  </mergeCells>
  <printOptions horizontalCentered="1"/>
  <pageMargins left="0.44" right="0.37" top="1" bottom="1" header="0.75" footer="1"/>
  <pageSetup horizontalDpi="300" verticalDpi="300" orientation="portrait" paperSize="9" scale="90" r:id="rId1"/>
  <headerFooter alignWithMargins="0">
    <oddFooter>&amp;C&amp;9Page &amp;P of 6</oddFooter>
  </headerFooter>
  <rowBreaks count="1" manualBreakCount="1">
    <brk id="64" max="11" man="1"/>
  </rowBreaks>
</worksheet>
</file>

<file path=xl/worksheets/sheet2.xml><?xml version="1.0" encoding="utf-8"?>
<worksheet xmlns="http://schemas.openxmlformats.org/spreadsheetml/2006/main" xmlns:r="http://schemas.openxmlformats.org/officeDocument/2006/relationships">
  <dimension ref="A6:H58"/>
  <sheetViews>
    <sheetView workbookViewId="0" topLeftCell="A1">
      <selection activeCell="A1" sqref="A1"/>
    </sheetView>
  </sheetViews>
  <sheetFormatPr defaultColWidth="9.140625" defaultRowHeight="12.75"/>
  <cols>
    <col min="1" max="1" width="3.57421875" style="3" customWidth="1"/>
    <col min="2" max="2" width="2.140625" style="3" customWidth="1"/>
    <col min="3" max="3" width="31.57421875" style="3" customWidth="1"/>
    <col min="4" max="4" width="2.421875" style="3" customWidth="1"/>
    <col min="5" max="5" width="18.421875" style="3" customWidth="1"/>
    <col min="6" max="6" width="2.421875" style="3" customWidth="1"/>
    <col min="7" max="7" width="18.28125" style="3" customWidth="1"/>
    <col min="8" max="16384" width="8.00390625" style="3" customWidth="1"/>
  </cols>
  <sheetData>
    <row r="6" ht="15" customHeight="1">
      <c r="A6" s="4" t="s">
        <v>179</v>
      </c>
    </row>
    <row r="7" spans="5:7" ht="12">
      <c r="E7" s="8" t="s">
        <v>42</v>
      </c>
      <c r="G7" s="8" t="s">
        <v>43</v>
      </c>
    </row>
    <row r="8" spans="5:7" ht="12">
      <c r="E8" s="8" t="s">
        <v>4</v>
      </c>
      <c r="G8" s="8" t="s">
        <v>44</v>
      </c>
    </row>
    <row r="9" spans="5:7" ht="12">
      <c r="E9" s="8" t="s">
        <v>8</v>
      </c>
      <c r="G9" s="8" t="s">
        <v>150</v>
      </c>
    </row>
    <row r="10" spans="5:7" ht="12">
      <c r="E10" s="24" t="s">
        <v>184</v>
      </c>
      <c r="G10" s="24" t="s">
        <v>144</v>
      </c>
    </row>
    <row r="11" spans="5:7" ht="12">
      <c r="E11" s="24"/>
      <c r="G11" s="9" t="s">
        <v>200</v>
      </c>
    </row>
    <row r="12" spans="5:7" ht="12">
      <c r="E12" s="24"/>
      <c r="G12" s="24" t="s">
        <v>208</v>
      </c>
    </row>
    <row r="13" spans="5:7" ht="12">
      <c r="E13" s="8" t="s">
        <v>10</v>
      </c>
      <c r="G13" s="8" t="s">
        <v>10</v>
      </c>
    </row>
    <row r="15" spans="1:7" ht="12">
      <c r="A15" s="42" t="s">
        <v>12</v>
      </c>
      <c r="B15" s="3" t="s">
        <v>115</v>
      </c>
      <c r="E15" s="20">
        <v>1978049</v>
      </c>
      <c r="F15" s="20"/>
      <c r="G15" s="20">
        <v>1701180</v>
      </c>
    </row>
    <row r="16" spans="1:7" ht="12">
      <c r="A16" s="42" t="s">
        <v>16</v>
      </c>
      <c r="B16" s="3" t="s">
        <v>116</v>
      </c>
      <c r="E16" s="20">
        <v>0</v>
      </c>
      <c r="F16" s="20"/>
      <c r="G16" s="20">
        <v>0</v>
      </c>
    </row>
    <row r="17" spans="1:7" ht="12">
      <c r="A17" s="42" t="s">
        <v>35</v>
      </c>
      <c r="B17" s="3" t="s">
        <v>117</v>
      </c>
      <c r="E17" s="20">
        <v>0</v>
      </c>
      <c r="F17" s="20"/>
      <c r="G17" s="20">
        <v>0</v>
      </c>
    </row>
    <row r="18" spans="1:7" ht="12">
      <c r="A18" s="42" t="s">
        <v>45</v>
      </c>
      <c r="B18" s="3" t="s">
        <v>118</v>
      </c>
      <c r="D18" s="65"/>
      <c r="E18" s="20">
        <v>0</v>
      </c>
      <c r="F18" s="20"/>
      <c r="G18" s="20">
        <v>0</v>
      </c>
    </row>
    <row r="19" spans="1:7" ht="12">
      <c r="A19" s="42" t="s">
        <v>46</v>
      </c>
      <c r="B19" s="3" t="s">
        <v>119</v>
      </c>
      <c r="D19" s="65"/>
      <c r="E19" s="20">
        <v>0</v>
      </c>
      <c r="F19" s="20"/>
      <c r="G19" s="20">
        <v>0</v>
      </c>
    </row>
    <row r="20" spans="1:7" ht="12">
      <c r="A20" s="42" t="s">
        <v>48</v>
      </c>
      <c r="B20" s="3" t="s">
        <v>209</v>
      </c>
      <c r="E20" s="20">
        <v>818</v>
      </c>
      <c r="F20" s="20"/>
      <c r="G20" s="20">
        <f>58961-58093</f>
        <v>868</v>
      </c>
    </row>
    <row r="21" spans="1:7" ht="12">
      <c r="A21" s="42" t="s">
        <v>51</v>
      </c>
      <c r="B21" s="3" t="s">
        <v>120</v>
      </c>
      <c r="E21" s="20">
        <v>0</v>
      </c>
      <c r="F21" s="20"/>
      <c r="G21" s="20">
        <v>0</v>
      </c>
    </row>
    <row r="22" spans="1:7" ht="12">
      <c r="A22" s="42"/>
      <c r="E22" s="20"/>
      <c r="F22" s="20"/>
      <c r="G22" s="20"/>
    </row>
    <row r="23" spans="1:7" ht="12">
      <c r="A23" s="42" t="s">
        <v>52</v>
      </c>
      <c r="B23" s="3" t="s">
        <v>47</v>
      </c>
      <c r="E23" s="20"/>
      <c r="F23" s="20"/>
      <c r="G23" s="20"/>
    </row>
    <row r="24" spans="3:7" ht="12">
      <c r="C24" s="66" t="s">
        <v>121</v>
      </c>
      <c r="E24" s="20">
        <v>14037</v>
      </c>
      <c r="F24" s="20"/>
      <c r="G24" s="20">
        <v>17176</v>
      </c>
    </row>
    <row r="25" spans="3:7" ht="12">
      <c r="C25" s="66" t="s">
        <v>122</v>
      </c>
      <c r="E25" s="20">
        <v>103042</v>
      </c>
      <c r="F25" s="20"/>
      <c r="G25" s="20">
        <v>94627</v>
      </c>
    </row>
    <row r="26" spans="3:7" ht="12">
      <c r="C26" s="66" t="s">
        <v>123</v>
      </c>
      <c r="E26" s="20">
        <v>0</v>
      </c>
      <c r="F26" s="20"/>
      <c r="G26" s="20">
        <v>0</v>
      </c>
    </row>
    <row r="27" spans="3:7" ht="12">
      <c r="C27" s="66" t="s">
        <v>153</v>
      </c>
      <c r="E27" s="20">
        <v>5197</v>
      </c>
      <c r="F27" s="20"/>
      <c r="G27" s="20">
        <v>12143</v>
      </c>
    </row>
    <row r="28" spans="3:7" ht="12">
      <c r="C28" s="66" t="s">
        <v>159</v>
      </c>
      <c r="E28" s="20">
        <v>152466</v>
      </c>
      <c r="F28" s="20"/>
      <c r="G28" s="20">
        <v>199330</v>
      </c>
    </row>
    <row r="29" spans="3:7" ht="12">
      <c r="C29" s="66" t="s">
        <v>210</v>
      </c>
      <c r="E29" s="20">
        <f>37000</f>
        <v>37000</v>
      </c>
      <c r="F29" s="20"/>
      <c r="G29" s="20">
        <v>0</v>
      </c>
    </row>
    <row r="30" spans="3:7" ht="12">
      <c r="C30" s="66" t="s">
        <v>145</v>
      </c>
      <c r="E30" s="20">
        <v>119752</v>
      </c>
      <c r="F30" s="20"/>
      <c r="G30" s="20">
        <v>51939</v>
      </c>
    </row>
    <row r="31" spans="5:7" ht="12">
      <c r="E31" s="67">
        <f>SUM(E24:E30)</f>
        <v>431494</v>
      </c>
      <c r="F31" s="20"/>
      <c r="G31" s="67">
        <f>SUM(G24:G30)</f>
        <v>375215</v>
      </c>
    </row>
    <row r="32" spans="1:7" ht="12">
      <c r="A32" s="7" t="s">
        <v>54</v>
      </c>
      <c r="B32" s="3" t="s">
        <v>49</v>
      </c>
      <c r="E32" s="20"/>
      <c r="F32" s="20"/>
      <c r="G32" s="20"/>
    </row>
    <row r="33" spans="3:7" ht="12">
      <c r="C33" s="66" t="s">
        <v>125</v>
      </c>
      <c r="E33" s="20">
        <v>60681</v>
      </c>
      <c r="F33" s="20"/>
      <c r="G33" s="20">
        <v>64632</v>
      </c>
    </row>
    <row r="34" spans="3:7" ht="12">
      <c r="C34" s="66" t="s">
        <v>124</v>
      </c>
      <c r="E34" s="20">
        <f>364581-1</f>
        <v>364580</v>
      </c>
      <c r="F34" s="20"/>
      <c r="G34" s="20">
        <f>431283+31841</f>
        <v>463124</v>
      </c>
    </row>
    <row r="35" spans="3:7" ht="12">
      <c r="C35" s="66" t="s">
        <v>126</v>
      </c>
      <c r="E35" s="20">
        <v>90354</v>
      </c>
      <c r="F35" s="20"/>
      <c r="G35" s="20">
        <v>0</v>
      </c>
    </row>
    <row r="36" spans="3:7" ht="12">
      <c r="C36" s="66" t="s">
        <v>127</v>
      </c>
      <c r="E36" s="20">
        <v>0</v>
      </c>
      <c r="F36" s="20"/>
      <c r="G36" s="20">
        <v>0</v>
      </c>
    </row>
    <row r="37" spans="3:7" ht="12">
      <c r="C37" s="66" t="s">
        <v>128</v>
      </c>
      <c r="E37" s="20">
        <v>0</v>
      </c>
      <c r="F37" s="20"/>
      <c r="G37" s="20">
        <v>0</v>
      </c>
    </row>
    <row r="38" spans="3:7" ht="12">
      <c r="C38" s="66" t="s">
        <v>146</v>
      </c>
      <c r="E38" s="23">
        <v>0</v>
      </c>
      <c r="F38" s="20"/>
      <c r="G38" s="23">
        <v>778</v>
      </c>
    </row>
    <row r="39" spans="5:7" ht="12">
      <c r="E39" s="20">
        <f>SUM(E33:E38)</f>
        <v>515615</v>
      </c>
      <c r="F39" s="20"/>
      <c r="G39" s="20">
        <f>SUM(G33:G38)</f>
        <v>528534</v>
      </c>
    </row>
    <row r="40" spans="1:7" ht="12">
      <c r="A40" s="7" t="s">
        <v>55</v>
      </c>
      <c r="B40" s="3" t="s">
        <v>147</v>
      </c>
      <c r="E40" s="67">
        <f>+E31-E39</f>
        <v>-84121</v>
      </c>
      <c r="F40" s="20"/>
      <c r="G40" s="67">
        <f>+G31-G39</f>
        <v>-153319</v>
      </c>
    </row>
    <row r="41" spans="1:7" ht="12.75" thickBot="1">
      <c r="A41" s="7"/>
      <c r="E41" s="68">
        <f>+E40+SUM(E15:E20)</f>
        <v>1894746</v>
      </c>
      <c r="F41" s="20"/>
      <c r="G41" s="68">
        <f>+G40+SUM(G15:G20)</f>
        <v>1548729</v>
      </c>
    </row>
    <row r="42" spans="1:7" ht="12.75" thickTop="1">
      <c r="A42" s="7"/>
      <c r="E42" s="33"/>
      <c r="F42" s="20"/>
      <c r="G42" s="33"/>
    </row>
    <row r="43" spans="1:7" ht="12">
      <c r="A43" s="7" t="s">
        <v>56</v>
      </c>
      <c r="B43" s="3" t="s">
        <v>130</v>
      </c>
      <c r="E43" s="20"/>
      <c r="F43" s="20"/>
      <c r="G43" s="20"/>
    </row>
    <row r="44" spans="2:7" ht="12">
      <c r="B44" s="3" t="s">
        <v>129</v>
      </c>
      <c r="E44" s="20">
        <v>750000</v>
      </c>
      <c r="F44" s="20"/>
      <c r="G44" s="20">
        <v>750000</v>
      </c>
    </row>
    <row r="45" spans="2:7" ht="12">
      <c r="B45" s="3" t="s">
        <v>53</v>
      </c>
      <c r="E45" s="20"/>
      <c r="F45" s="20"/>
      <c r="G45" s="20"/>
    </row>
    <row r="46" spans="3:7" ht="12">
      <c r="C46" s="66" t="s">
        <v>131</v>
      </c>
      <c r="E46" s="20">
        <v>352651</v>
      </c>
      <c r="F46" s="20"/>
      <c r="G46" s="20">
        <v>352651</v>
      </c>
    </row>
    <row r="47" spans="3:7" ht="12">
      <c r="C47" s="66" t="s">
        <v>132</v>
      </c>
      <c r="E47" s="20">
        <v>0</v>
      </c>
      <c r="F47" s="20"/>
      <c r="G47" s="20">
        <v>0</v>
      </c>
    </row>
    <row r="48" spans="3:7" ht="12">
      <c r="C48" s="66" t="s">
        <v>133</v>
      </c>
      <c r="E48" s="20">
        <v>0</v>
      </c>
      <c r="F48" s="20"/>
      <c r="G48" s="20">
        <v>0</v>
      </c>
    </row>
    <row r="49" spans="3:7" ht="12">
      <c r="C49" s="66" t="s">
        <v>134</v>
      </c>
      <c r="E49" s="20">
        <v>0</v>
      </c>
      <c r="F49" s="20"/>
      <c r="G49" s="20">
        <v>0</v>
      </c>
    </row>
    <row r="50" spans="3:7" ht="12">
      <c r="C50" s="66" t="s">
        <v>169</v>
      </c>
      <c r="E50" s="20">
        <f>77093+E29</f>
        <v>114093</v>
      </c>
      <c r="F50" s="20"/>
      <c r="G50" s="20">
        <f>45106-89934</f>
        <v>-44828</v>
      </c>
    </row>
    <row r="51" spans="3:7" ht="12">
      <c r="C51" s="66" t="s">
        <v>50</v>
      </c>
      <c r="E51" s="23">
        <v>0</v>
      </c>
      <c r="F51" s="20"/>
      <c r="G51" s="23">
        <v>0</v>
      </c>
    </row>
    <row r="52" spans="3:7" ht="12">
      <c r="C52" s="66"/>
      <c r="E52" s="20">
        <f>SUM(E44:E51)</f>
        <v>1216744</v>
      </c>
      <c r="F52" s="20"/>
      <c r="G52" s="20">
        <f>SUM(G44:G51)</f>
        <v>1057823</v>
      </c>
    </row>
    <row r="53" spans="1:7" ht="12">
      <c r="A53" s="7" t="s">
        <v>57</v>
      </c>
      <c r="B53" s="3" t="s">
        <v>135</v>
      </c>
      <c r="E53" s="20">
        <v>0</v>
      </c>
      <c r="F53" s="20"/>
      <c r="G53" s="20">
        <v>0</v>
      </c>
    </row>
    <row r="54" spans="1:7" ht="12">
      <c r="A54" s="7" t="s">
        <v>74</v>
      </c>
      <c r="B54" s="3" t="s">
        <v>136</v>
      </c>
      <c r="E54" s="20">
        <v>678002</v>
      </c>
      <c r="F54" s="20"/>
      <c r="G54" s="20">
        <v>490906</v>
      </c>
    </row>
    <row r="55" spans="1:7" ht="12">
      <c r="A55" s="7" t="s">
        <v>76</v>
      </c>
      <c r="B55" s="3" t="s">
        <v>137</v>
      </c>
      <c r="E55" s="20">
        <v>0</v>
      </c>
      <c r="F55" s="20"/>
      <c r="G55" s="20">
        <v>0</v>
      </c>
    </row>
    <row r="56" spans="1:7" ht="12.75" thickBot="1">
      <c r="A56" s="7"/>
      <c r="E56" s="68">
        <f>SUM(E52:E55)</f>
        <v>1894746</v>
      </c>
      <c r="F56" s="20"/>
      <c r="G56" s="68">
        <f>SUM(G52:G55)</f>
        <v>1548729</v>
      </c>
    </row>
    <row r="57" spans="1:7" ht="12.75" thickTop="1">
      <c r="A57" s="7"/>
      <c r="E57" s="69"/>
      <c r="F57" s="20"/>
      <c r="G57" s="33"/>
    </row>
    <row r="58" spans="1:8" ht="12.75" thickBot="1">
      <c r="A58" s="7" t="s">
        <v>78</v>
      </c>
      <c r="B58" s="3" t="s">
        <v>142</v>
      </c>
      <c r="E58" s="70">
        <f>+(E41-E20-E54-E55)/750000</f>
        <v>1.6212346666666666</v>
      </c>
      <c r="F58" s="71"/>
      <c r="G58" s="72">
        <f>+(G41-G20-G54-G55)/750000</f>
        <v>1.4092733333333334</v>
      </c>
      <c r="H58" s="73"/>
    </row>
    <row r="59" ht="12.75" thickTop="1"/>
  </sheetData>
  <printOptions horizontalCentered="1"/>
  <pageMargins left="0.75" right="0.75" top="1.09" bottom="0.5" header="1.01" footer="0.75"/>
  <pageSetup horizontalDpi="300" verticalDpi="300" orientation="portrait" paperSize="9" scale="99" r:id="rId1"/>
  <headerFooter alignWithMargins="0">
    <oddHeader>&amp;L&amp;9
DiGi.Com Berhad
Unaudited Consolidated Results For The Final Period From 1 November 2001 To 31 December 2001 And 
For The Eight Months Financial Period Ended 31 December 2001
</oddHeader>
    <oddFooter>&amp;CPage 3 of 6</oddFooter>
  </headerFooter>
</worksheet>
</file>

<file path=xl/worksheets/sheet3.xml><?xml version="1.0" encoding="utf-8"?>
<worksheet xmlns="http://schemas.openxmlformats.org/spreadsheetml/2006/main" xmlns:r="http://schemas.openxmlformats.org/officeDocument/2006/relationships">
  <dimension ref="A2:L160"/>
  <sheetViews>
    <sheetView workbookViewId="0" topLeftCell="A1">
      <selection activeCell="H6" sqref="H6"/>
    </sheetView>
  </sheetViews>
  <sheetFormatPr defaultColWidth="9.140625" defaultRowHeight="12.75"/>
  <cols>
    <col min="1" max="1" width="3.57421875" style="28" customWidth="1"/>
    <col min="2" max="2" width="4.8515625" style="1" customWidth="1"/>
    <col min="3" max="7" width="4.140625" style="1" customWidth="1"/>
    <col min="8" max="8" width="14.140625" style="1" customWidth="1"/>
    <col min="9" max="9" width="13.8515625" style="1" customWidth="1"/>
    <col min="10" max="10" width="13.00390625" style="1" customWidth="1"/>
    <col min="11" max="11" width="10.421875" style="1" customWidth="1"/>
    <col min="12" max="12" width="18.28125" style="1" customWidth="1"/>
    <col min="13" max="13" width="2.57421875" style="1" customWidth="1"/>
    <col min="14" max="14" width="1.8515625" style="1" customWidth="1"/>
    <col min="15" max="16384" width="4.140625" style="1" customWidth="1"/>
  </cols>
  <sheetData>
    <row r="2" ht="12.75">
      <c r="A2" s="1"/>
    </row>
    <row r="3" ht="13.5" customHeight="1">
      <c r="A3" s="2" t="s">
        <v>58</v>
      </c>
    </row>
    <row r="4" spans="1:4" ht="12.75">
      <c r="A4" s="29" t="s">
        <v>12</v>
      </c>
      <c r="B4" s="28" t="s">
        <v>59</v>
      </c>
      <c r="C4" s="28"/>
      <c r="D4" s="28"/>
    </row>
    <row r="5" spans="1:2" ht="12.75" customHeight="1">
      <c r="A5" s="12"/>
      <c r="B5" s="1" t="s">
        <v>171</v>
      </c>
    </row>
    <row r="6" spans="1:2" ht="12.75" customHeight="1">
      <c r="A6" s="12"/>
      <c r="B6" s="1" t="s">
        <v>172</v>
      </c>
    </row>
    <row r="7" spans="1:2" ht="12.75" customHeight="1">
      <c r="A7" s="12"/>
      <c r="B7" s="1" t="s">
        <v>246</v>
      </c>
    </row>
    <row r="8" spans="1:2" ht="12.75" customHeight="1">
      <c r="A8" s="12"/>
      <c r="B8" s="1" t="s">
        <v>211</v>
      </c>
    </row>
    <row r="9" ht="12.75" customHeight="1">
      <c r="A9" s="12"/>
    </row>
    <row r="10" spans="1:2" ht="12.75" customHeight="1">
      <c r="A10" s="29"/>
      <c r="B10" s="1" t="s">
        <v>247</v>
      </c>
    </row>
    <row r="11" spans="1:2" ht="12.75" customHeight="1">
      <c r="A11" s="12"/>
      <c r="B11" s="1" t="s">
        <v>248</v>
      </c>
    </row>
    <row r="12" ht="12.75" customHeight="1">
      <c r="A12" s="12"/>
    </row>
    <row r="13" spans="1:2" ht="12.75" customHeight="1">
      <c r="A13" s="12"/>
      <c r="B13" s="1" t="s">
        <v>227</v>
      </c>
    </row>
    <row r="14" spans="1:2" ht="12.75" customHeight="1">
      <c r="A14" s="12"/>
      <c r="B14" s="1" t="s">
        <v>249</v>
      </c>
    </row>
    <row r="15" ht="12.75" customHeight="1">
      <c r="A15" s="12"/>
    </row>
    <row r="16" spans="1:2" ht="12.75" customHeight="1">
      <c r="A16" s="12"/>
      <c r="B16" s="32" t="s">
        <v>280</v>
      </c>
    </row>
    <row r="17" spans="1:2" ht="12.75" customHeight="1">
      <c r="A17" s="12"/>
      <c r="B17" s="32" t="s">
        <v>278</v>
      </c>
    </row>
    <row r="18" spans="1:2" ht="12.75" customHeight="1">
      <c r="A18" s="12"/>
      <c r="B18" s="32" t="s">
        <v>272</v>
      </c>
    </row>
    <row r="19" ht="12.75" customHeight="1">
      <c r="A19" s="12"/>
    </row>
    <row r="20" spans="1:2" ht="12.75">
      <c r="A20" s="12"/>
      <c r="B20" s="1" t="s">
        <v>273</v>
      </c>
    </row>
    <row r="21" spans="1:2" ht="12.75">
      <c r="A21" s="12"/>
      <c r="B21" s="1" t="s">
        <v>274</v>
      </c>
    </row>
    <row r="22" spans="1:2" ht="12.75">
      <c r="A22" s="12"/>
      <c r="B22" s="1" t="s">
        <v>275</v>
      </c>
    </row>
    <row r="23" spans="1:12" ht="12.75">
      <c r="A23" s="12"/>
      <c r="B23" s="32"/>
      <c r="C23" s="32"/>
      <c r="D23" s="32"/>
      <c r="E23" s="32"/>
      <c r="F23" s="32"/>
      <c r="G23" s="32"/>
      <c r="H23" s="32"/>
      <c r="I23" s="32"/>
      <c r="J23" s="32"/>
      <c r="K23" s="32"/>
      <c r="L23" s="32"/>
    </row>
    <row r="24" spans="1:12" ht="12.75">
      <c r="A24" s="12"/>
      <c r="B24" s="75"/>
      <c r="C24" s="76"/>
      <c r="D24" s="76"/>
      <c r="E24" s="76"/>
      <c r="F24" s="76"/>
      <c r="G24" s="77"/>
      <c r="H24" s="102" t="s">
        <v>230</v>
      </c>
      <c r="I24" s="103"/>
      <c r="J24" s="102" t="s">
        <v>231</v>
      </c>
      <c r="K24" s="104"/>
      <c r="L24" s="103"/>
    </row>
    <row r="25" spans="1:12" ht="12.75">
      <c r="A25" s="12"/>
      <c r="B25" s="78"/>
      <c r="C25" s="79"/>
      <c r="D25" s="79"/>
      <c r="E25" s="79"/>
      <c r="F25" s="79"/>
      <c r="G25" s="80"/>
      <c r="H25" s="81" t="s">
        <v>91</v>
      </c>
      <c r="I25" s="82" t="s">
        <v>232</v>
      </c>
      <c r="J25" s="81" t="s">
        <v>233</v>
      </c>
      <c r="K25" s="82" t="s">
        <v>235</v>
      </c>
      <c r="L25" s="82" t="s">
        <v>279</v>
      </c>
    </row>
    <row r="26" spans="1:12" ht="12.75">
      <c r="A26" s="12"/>
      <c r="B26" s="78"/>
      <c r="C26" s="79"/>
      <c r="D26" s="79"/>
      <c r="E26" s="79"/>
      <c r="F26" s="79"/>
      <c r="G26" s="80"/>
      <c r="H26" s="83"/>
      <c r="I26" s="84" t="s">
        <v>237</v>
      </c>
      <c r="J26" s="83" t="s">
        <v>234</v>
      </c>
      <c r="K26" s="84" t="s">
        <v>236</v>
      </c>
      <c r="L26" s="84" t="s">
        <v>290</v>
      </c>
    </row>
    <row r="27" spans="1:12" ht="12.75">
      <c r="A27" s="12"/>
      <c r="B27" s="85"/>
      <c r="C27" s="86"/>
      <c r="D27" s="86"/>
      <c r="E27" s="86"/>
      <c r="F27" s="86"/>
      <c r="G27" s="87"/>
      <c r="H27" s="88" t="s">
        <v>10</v>
      </c>
      <c r="I27" s="89" t="s">
        <v>10</v>
      </c>
      <c r="J27" s="88" t="s">
        <v>10</v>
      </c>
      <c r="K27" s="88" t="s">
        <v>10</v>
      </c>
      <c r="L27" s="89" t="s">
        <v>10</v>
      </c>
    </row>
    <row r="28" spans="1:12" ht="12.75">
      <c r="A28" s="12"/>
      <c r="B28" s="78" t="s">
        <v>229</v>
      </c>
      <c r="C28" s="79"/>
      <c r="D28" s="79"/>
      <c r="E28" s="79"/>
      <c r="F28" s="79"/>
      <c r="G28" s="80"/>
      <c r="H28" s="90">
        <v>907803</v>
      </c>
      <c r="I28" s="91">
        <v>189985</v>
      </c>
      <c r="J28" s="92">
        <v>58961</v>
      </c>
      <c r="K28" s="91">
        <v>431283</v>
      </c>
      <c r="L28" s="91">
        <v>45106</v>
      </c>
    </row>
    <row r="29" spans="1:12" ht="12.75">
      <c r="A29" s="12"/>
      <c r="B29" s="78" t="s">
        <v>276</v>
      </c>
      <c r="C29" s="79"/>
      <c r="D29" s="79"/>
      <c r="E29" s="79"/>
      <c r="F29" s="79"/>
      <c r="G29" s="80"/>
      <c r="H29" s="90"/>
      <c r="I29" s="91"/>
      <c r="J29" s="92"/>
      <c r="K29" s="91"/>
      <c r="L29" s="91"/>
    </row>
    <row r="30" spans="1:12" ht="12.75">
      <c r="A30" s="12"/>
      <c r="B30" s="78" t="s">
        <v>277</v>
      </c>
      <c r="C30" s="79"/>
      <c r="D30" s="79"/>
      <c r="E30" s="79"/>
      <c r="F30" s="79"/>
      <c r="G30" s="80"/>
      <c r="H30" s="90">
        <v>-20798</v>
      </c>
      <c r="I30" s="91">
        <v>-37840</v>
      </c>
      <c r="J30" s="92">
        <v>-58093</v>
      </c>
      <c r="K30" s="91">
        <v>31841</v>
      </c>
      <c r="L30" s="91">
        <v>-89934</v>
      </c>
    </row>
    <row r="31" spans="1:12" ht="12.75">
      <c r="A31" s="12"/>
      <c r="B31" s="85" t="s">
        <v>228</v>
      </c>
      <c r="C31" s="86"/>
      <c r="D31" s="86"/>
      <c r="E31" s="86"/>
      <c r="F31" s="86"/>
      <c r="G31" s="87"/>
      <c r="H31" s="93">
        <f>SUM(H28:H30)</f>
        <v>887005</v>
      </c>
      <c r="I31" s="93">
        <f>SUM(I28:I30)</f>
        <v>152145</v>
      </c>
      <c r="J31" s="93">
        <f>SUM(J28:J30)</f>
        <v>868</v>
      </c>
      <c r="K31" s="93">
        <f>SUM(K28:K30)</f>
        <v>463124</v>
      </c>
      <c r="L31" s="94">
        <f>SUM(L28:L30)</f>
        <v>-44828</v>
      </c>
    </row>
    <row r="32" spans="1:12" ht="12.75">
      <c r="A32" s="12"/>
      <c r="B32" s="32"/>
      <c r="C32" s="32"/>
      <c r="D32" s="32"/>
      <c r="E32" s="32"/>
      <c r="F32" s="32"/>
      <c r="G32" s="32"/>
      <c r="H32" s="32"/>
      <c r="I32" s="32"/>
      <c r="J32" s="32"/>
      <c r="K32" s="32"/>
      <c r="L32" s="32"/>
    </row>
    <row r="33" spans="1:3" ht="12.75">
      <c r="A33" s="29" t="s">
        <v>16</v>
      </c>
      <c r="B33" s="28" t="s">
        <v>60</v>
      </c>
      <c r="C33" s="28"/>
    </row>
    <row r="34" spans="1:8" ht="12.75">
      <c r="A34" s="12"/>
      <c r="B34" s="32" t="s">
        <v>220</v>
      </c>
      <c r="C34" s="32"/>
      <c r="D34" s="32"/>
      <c r="E34" s="32"/>
      <c r="F34" s="32"/>
      <c r="G34" s="32"/>
      <c r="H34" s="32"/>
    </row>
    <row r="35" spans="1:8" ht="12.75">
      <c r="A35" s="12"/>
      <c r="B35" s="32"/>
      <c r="C35" s="32"/>
      <c r="D35" s="32"/>
      <c r="E35" s="32"/>
      <c r="F35" s="32"/>
      <c r="G35" s="32"/>
      <c r="H35" s="32"/>
    </row>
    <row r="36" spans="1:4" ht="12.75">
      <c r="A36" s="29" t="s">
        <v>35</v>
      </c>
      <c r="B36" s="28" t="s">
        <v>61</v>
      </c>
      <c r="C36" s="28"/>
      <c r="D36" s="28"/>
    </row>
    <row r="37" ht="12.75">
      <c r="B37" s="1" t="s">
        <v>221</v>
      </c>
    </row>
    <row r="39" spans="1:2" ht="12.75">
      <c r="A39" s="29" t="s">
        <v>45</v>
      </c>
      <c r="B39" s="28" t="s">
        <v>156</v>
      </c>
    </row>
    <row r="40" spans="1:5" ht="12.75">
      <c r="A40" s="12"/>
      <c r="B40" s="1" t="s">
        <v>252</v>
      </c>
      <c r="C40" s="37"/>
      <c r="D40" s="37"/>
      <c r="E40" s="37"/>
    </row>
    <row r="41" spans="1:10" ht="12.75">
      <c r="A41" s="12"/>
      <c r="C41" s="37"/>
      <c r="D41" s="37"/>
      <c r="E41" s="37"/>
      <c r="I41" s="45" t="s">
        <v>198</v>
      </c>
      <c r="J41" s="45" t="s">
        <v>258</v>
      </c>
    </row>
    <row r="42" spans="1:10" ht="12.75">
      <c r="A42" s="12"/>
      <c r="C42" s="37"/>
      <c r="D42" s="37"/>
      <c r="E42" s="37"/>
      <c r="I42" s="45" t="s">
        <v>199</v>
      </c>
      <c r="J42" s="45" t="s">
        <v>199</v>
      </c>
    </row>
    <row r="43" spans="1:10" ht="12.75">
      <c r="A43" s="12"/>
      <c r="C43" s="37"/>
      <c r="D43" s="37"/>
      <c r="E43" s="37"/>
      <c r="I43" s="45" t="s">
        <v>250</v>
      </c>
      <c r="J43" s="45" t="s">
        <v>251</v>
      </c>
    </row>
    <row r="44" spans="1:10" ht="12.75">
      <c r="A44" s="12"/>
      <c r="C44" s="37"/>
      <c r="D44" s="37"/>
      <c r="E44" s="37"/>
      <c r="I44" s="58" t="s">
        <v>217</v>
      </c>
      <c r="J44" s="59" t="s">
        <v>218</v>
      </c>
    </row>
    <row r="45" spans="1:10" ht="12.75">
      <c r="A45" s="12"/>
      <c r="C45" s="37"/>
      <c r="D45" s="37"/>
      <c r="E45" s="37"/>
      <c r="I45" s="58" t="s">
        <v>219</v>
      </c>
      <c r="J45" s="58" t="s">
        <v>219</v>
      </c>
    </row>
    <row r="46" spans="1:10" ht="12.75">
      <c r="A46" s="12"/>
      <c r="C46" s="37"/>
      <c r="D46" s="37"/>
      <c r="E46" s="37"/>
      <c r="I46" s="45" t="s">
        <v>10</v>
      </c>
      <c r="J46" s="45" t="s">
        <v>10</v>
      </c>
    </row>
    <row r="47" spans="1:10" ht="12.75">
      <c r="A47" s="12"/>
      <c r="B47" s="1" t="s">
        <v>259</v>
      </c>
      <c r="C47" s="37"/>
      <c r="D47" s="37"/>
      <c r="E47" s="37"/>
      <c r="I47" s="97" t="s">
        <v>271</v>
      </c>
      <c r="J47" s="97" t="s">
        <v>271</v>
      </c>
    </row>
    <row r="48" spans="1:10" ht="12.75">
      <c r="A48" s="12"/>
      <c r="B48" s="1" t="s">
        <v>260</v>
      </c>
      <c r="C48" s="37"/>
      <c r="D48" s="37"/>
      <c r="E48" s="37"/>
      <c r="I48" s="95" t="s">
        <v>267</v>
      </c>
      <c r="J48" s="95" t="s">
        <v>267</v>
      </c>
    </row>
    <row r="49" spans="1:10" ht="13.5" thickBot="1">
      <c r="A49" s="12"/>
      <c r="C49" s="37"/>
      <c r="D49" s="37"/>
      <c r="E49" s="37"/>
      <c r="I49" s="96" t="s">
        <v>267</v>
      </c>
      <c r="J49" s="96" t="s">
        <v>267</v>
      </c>
    </row>
    <row r="50" spans="1:10" ht="10.5" customHeight="1" thickTop="1">
      <c r="A50" s="12"/>
      <c r="C50" s="37"/>
      <c r="D50" s="37"/>
      <c r="E50" s="37"/>
      <c r="I50" s="47"/>
      <c r="J50" s="47"/>
    </row>
    <row r="51" spans="1:5" ht="12.75">
      <c r="A51" s="12"/>
      <c r="B51" s="1" t="s">
        <v>268</v>
      </c>
      <c r="C51" s="37"/>
      <c r="D51" s="37"/>
      <c r="E51" s="37"/>
    </row>
    <row r="52" spans="1:5" ht="12.75">
      <c r="A52" s="12"/>
      <c r="B52" s="1" t="s">
        <v>281</v>
      </c>
      <c r="C52" s="37"/>
      <c r="D52" s="37"/>
      <c r="E52" s="37"/>
    </row>
    <row r="53" spans="1:5" ht="12.75">
      <c r="A53" s="12"/>
      <c r="B53" s="32" t="s">
        <v>282</v>
      </c>
      <c r="C53" s="37"/>
      <c r="D53" s="37"/>
      <c r="E53" s="37"/>
    </row>
    <row r="54" spans="1:5" ht="12.75">
      <c r="A54" s="12"/>
      <c r="C54" s="37"/>
      <c r="D54" s="37"/>
      <c r="E54" s="37"/>
    </row>
    <row r="55" spans="1:2" ht="12.75">
      <c r="A55" s="29" t="s">
        <v>46</v>
      </c>
      <c r="B55" s="28" t="s">
        <v>157</v>
      </c>
    </row>
    <row r="56" spans="1:2" ht="12.75">
      <c r="A56" s="12"/>
      <c r="B56" s="1" t="s">
        <v>158</v>
      </c>
    </row>
    <row r="57" spans="1:2" ht="12.75">
      <c r="A57" s="12"/>
      <c r="B57" s="1" t="s">
        <v>222</v>
      </c>
    </row>
    <row r="58" ht="12.75">
      <c r="A58" s="12"/>
    </row>
    <row r="59" spans="1:2" ht="12.75">
      <c r="A59" s="29" t="s">
        <v>48</v>
      </c>
      <c r="B59" s="28" t="s">
        <v>62</v>
      </c>
    </row>
    <row r="60" spans="1:2" ht="12.75">
      <c r="A60" s="12"/>
      <c r="B60" s="1" t="s">
        <v>223</v>
      </c>
    </row>
    <row r="61" spans="1:2" ht="12.75">
      <c r="A61" s="12"/>
      <c r="B61" s="1" t="s">
        <v>224</v>
      </c>
    </row>
    <row r="62" ht="12.75">
      <c r="A62" s="12"/>
    </row>
    <row r="63" ht="12.75">
      <c r="A63" s="12"/>
    </row>
    <row r="64" ht="12.75">
      <c r="A64" s="12"/>
    </row>
    <row r="65" ht="12.75">
      <c r="A65" s="12"/>
    </row>
    <row r="66" ht="12.75">
      <c r="A66" s="12"/>
    </row>
    <row r="67" spans="1:2" ht="12.75">
      <c r="A67" s="12"/>
      <c r="B67" s="2" t="s">
        <v>68</v>
      </c>
    </row>
    <row r="68" spans="1:2" ht="12.75">
      <c r="A68" s="29" t="s">
        <v>51</v>
      </c>
      <c r="B68" s="28" t="s">
        <v>90</v>
      </c>
    </row>
    <row r="69" spans="1:2" ht="12.75">
      <c r="A69" s="12"/>
      <c r="B69" s="1" t="s">
        <v>225</v>
      </c>
    </row>
    <row r="70" spans="1:2" ht="12.75">
      <c r="A70" s="12"/>
      <c r="B70" s="1" t="s">
        <v>238</v>
      </c>
    </row>
    <row r="71" spans="1:2" ht="12.75">
      <c r="A71" s="12"/>
      <c r="B71" s="1" t="s">
        <v>239</v>
      </c>
    </row>
    <row r="72" spans="1:2" ht="12.75">
      <c r="A72" s="12"/>
      <c r="B72" s="1" t="s">
        <v>240</v>
      </c>
    </row>
    <row r="73" spans="1:2" ht="12.75">
      <c r="A73" s="12"/>
      <c r="B73" s="1" t="s">
        <v>241</v>
      </c>
    </row>
    <row r="74" ht="12.75">
      <c r="A74" s="12"/>
    </row>
    <row r="75" spans="1:2" ht="12.75">
      <c r="A75" s="29" t="s">
        <v>52</v>
      </c>
      <c r="B75" s="28" t="s">
        <v>63</v>
      </c>
    </row>
    <row r="76" spans="1:2" ht="12.75">
      <c r="A76" s="29"/>
      <c r="B76" s="1" t="s">
        <v>177</v>
      </c>
    </row>
    <row r="77" spans="1:2" ht="12.75">
      <c r="A77" s="29"/>
      <c r="B77" s="1" t="s">
        <v>178</v>
      </c>
    </row>
    <row r="78" ht="12.75">
      <c r="A78" s="29"/>
    </row>
    <row r="79" spans="1:2" ht="12.75">
      <c r="A79" s="29" t="s">
        <v>54</v>
      </c>
      <c r="B79" s="28" t="s">
        <v>67</v>
      </c>
    </row>
    <row r="80" spans="1:2" ht="12.75">
      <c r="A80" s="12"/>
      <c r="B80" s="1" t="s">
        <v>173</v>
      </c>
    </row>
    <row r="81" spans="1:2" ht="12.75">
      <c r="A81" s="12"/>
      <c r="B81" s="1" t="s">
        <v>261</v>
      </c>
    </row>
    <row r="82" spans="1:2" ht="12.75">
      <c r="A82" s="12"/>
      <c r="B82" s="1" t="s">
        <v>262</v>
      </c>
    </row>
    <row r="83" ht="12.75">
      <c r="A83" s="12"/>
    </row>
    <row r="84" spans="1:2" ht="12.75">
      <c r="A84" s="30" t="s">
        <v>55</v>
      </c>
      <c r="B84" s="28" t="s">
        <v>69</v>
      </c>
    </row>
    <row r="86" ht="12.75">
      <c r="B86" s="1" t="s">
        <v>70</v>
      </c>
    </row>
    <row r="87" spans="2:10" ht="12.75">
      <c r="B87" s="13" t="s">
        <v>71</v>
      </c>
      <c r="C87" s="15"/>
      <c r="D87" s="15"/>
      <c r="E87" s="15"/>
      <c r="F87" s="15"/>
      <c r="G87" s="15"/>
      <c r="H87" s="15"/>
      <c r="I87" s="60"/>
      <c r="J87" s="62">
        <v>37256</v>
      </c>
    </row>
    <row r="88" spans="2:10" ht="12.75">
      <c r="B88" s="16"/>
      <c r="C88" s="17"/>
      <c r="D88" s="17"/>
      <c r="E88" s="17"/>
      <c r="F88" s="17"/>
      <c r="G88" s="17"/>
      <c r="H88" s="17"/>
      <c r="I88" s="61"/>
      <c r="J88" s="63" t="s">
        <v>10</v>
      </c>
    </row>
    <row r="89" spans="2:10" ht="12.75">
      <c r="B89" s="14" t="s">
        <v>72</v>
      </c>
      <c r="C89" s="18"/>
      <c r="D89" s="18"/>
      <c r="E89" s="18"/>
      <c r="F89" s="18"/>
      <c r="G89" s="18"/>
      <c r="H89" s="18"/>
      <c r="I89" s="18"/>
      <c r="J89" s="64"/>
    </row>
    <row r="90" spans="2:10" ht="12.75">
      <c r="B90" s="19" t="s">
        <v>73</v>
      </c>
      <c r="C90" s="18"/>
      <c r="D90" s="18"/>
      <c r="E90" s="18"/>
      <c r="F90" s="18"/>
      <c r="G90" s="18"/>
      <c r="H90" s="18"/>
      <c r="I90" s="35"/>
      <c r="J90" s="46">
        <f>505102</f>
        <v>505102</v>
      </c>
    </row>
    <row r="91" spans="2:10" ht="12.75">
      <c r="B91" s="19" t="s">
        <v>165</v>
      </c>
      <c r="C91" s="18"/>
      <c r="D91" s="18"/>
      <c r="E91" s="18"/>
      <c r="F91" s="18"/>
      <c r="G91" s="18"/>
      <c r="H91" s="18"/>
      <c r="I91" s="35"/>
      <c r="J91" s="39">
        <v>172900</v>
      </c>
    </row>
    <row r="92" spans="2:10" ht="12.75">
      <c r="B92" s="19"/>
      <c r="C92" s="18"/>
      <c r="D92" s="18"/>
      <c r="E92" s="18"/>
      <c r="F92" s="18"/>
      <c r="G92" s="18"/>
      <c r="H92" s="18"/>
      <c r="I92" s="35"/>
      <c r="J92" s="40">
        <f>J91+J90</f>
        <v>678002</v>
      </c>
    </row>
    <row r="93" spans="2:10" ht="12.75">
      <c r="B93" s="19"/>
      <c r="C93" s="18"/>
      <c r="D93" s="18"/>
      <c r="E93" s="18"/>
      <c r="F93" s="18"/>
      <c r="G93" s="18"/>
      <c r="H93" s="18"/>
      <c r="I93" s="35"/>
      <c r="J93" s="46"/>
    </row>
    <row r="94" spans="2:10" ht="12.75">
      <c r="B94" s="19" t="s">
        <v>168</v>
      </c>
      <c r="C94" s="18"/>
      <c r="D94" s="18"/>
      <c r="E94" s="18"/>
      <c r="F94" s="18"/>
      <c r="G94" s="18"/>
      <c r="H94" s="18"/>
      <c r="I94" s="35"/>
      <c r="J94" s="46">
        <v>40954</v>
      </c>
    </row>
    <row r="95" spans="2:10" ht="12.75">
      <c r="B95" s="19" t="s">
        <v>166</v>
      </c>
      <c r="C95" s="18"/>
      <c r="D95" s="18"/>
      <c r="E95" s="18"/>
      <c r="F95" s="18"/>
      <c r="G95" s="18"/>
      <c r="H95" s="18"/>
      <c r="I95" s="35"/>
      <c r="J95" s="46">
        <v>49400</v>
      </c>
    </row>
    <row r="96" spans="2:10" ht="12.75">
      <c r="B96" s="19"/>
      <c r="C96" s="18"/>
      <c r="D96" s="18"/>
      <c r="E96" s="18"/>
      <c r="F96" s="18"/>
      <c r="G96" s="18"/>
      <c r="H96" s="18"/>
      <c r="I96" s="35"/>
      <c r="J96" s="40">
        <f>SUM(J94:J95)</f>
        <v>90354</v>
      </c>
    </row>
    <row r="97" spans="2:10" ht="12.75">
      <c r="B97" s="19"/>
      <c r="C97" s="18"/>
      <c r="D97" s="18"/>
      <c r="E97" s="18"/>
      <c r="F97" s="18"/>
      <c r="G97" s="18"/>
      <c r="H97" s="18"/>
      <c r="I97" s="35"/>
      <c r="J97" s="46"/>
    </row>
    <row r="98" spans="2:10" ht="13.5" thickBot="1">
      <c r="B98" s="16" t="s">
        <v>167</v>
      </c>
      <c r="C98" s="17"/>
      <c r="D98" s="17"/>
      <c r="E98" s="17"/>
      <c r="F98" s="17"/>
      <c r="G98" s="17"/>
      <c r="H98" s="17"/>
      <c r="I98" s="36"/>
      <c r="J98" s="74">
        <f>+J92+J96</f>
        <v>768356</v>
      </c>
    </row>
    <row r="99" spans="1:2" ht="13.5" thickTop="1">
      <c r="A99" s="12"/>
      <c r="B99" s="2"/>
    </row>
    <row r="100" spans="1:2" ht="12.75">
      <c r="A100" s="30" t="s">
        <v>56</v>
      </c>
      <c r="B100" s="28" t="s">
        <v>75</v>
      </c>
    </row>
    <row r="101" ht="12.75">
      <c r="B101" s="1" t="s">
        <v>226</v>
      </c>
    </row>
    <row r="102" ht="12.75">
      <c r="B102" s="1" t="s">
        <v>149</v>
      </c>
    </row>
    <row r="104" spans="1:2" ht="12.75">
      <c r="A104" s="30" t="s">
        <v>57</v>
      </c>
      <c r="B104" s="28" t="s">
        <v>77</v>
      </c>
    </row>
    <row r="105" ht="12.75">
      <c r="B105" s="1" t="s">
        <v>174</v>
      </c>
    </row>
    <row r="106" ht="12.75">
      <c r="B106" s="1" t="s">
        <v>170</v>
      </c>
    </row>
    <row r="108" spans="1:2" ht="12.75">
      <c r="A108" s="30" t="s">
        <v>74</v>
      </c>
      <c r="B108" s="28" t="s">
        <v>79</v>
      </c>
    </row>
    <row r="109" ht="12.75">
      <c r="B109" s="1" t="s">
        <v>161</v>
      </c>
    </row>
    <row r="111" spans="1:2" ht="12.75">
      <c r="A111" s="30" t="s">
        <v>76</v>
      </c>
      <c r="B111" s="28" t="s">
        <v>81</v>
      </c>
    </row>
    <row r="112" ht="12.75">
      <c r="B112" s="1" t="s">
        <v>175</v>
      </c>
    </row>
    <row r="113" ht="12.75">
      <c r="B113" s="1" t="s">
        <v>176</v>
      </c>
    </row>
    <row r="115" spans="1:2" ht="12.75">
      <c r="A115" s="30" t="s">
        <v>78</v>
      </c>
      <c r="B115" s="28" t="s">
        <v>82</v>
      </c>
    </row>
    <row r="116" spans="1:2" ht="12.75">
      <c r="A116" s="30"/>
      <c r="B116" s="28" t="s">
        <v>148</v>
      </c>
    </row>
    <row r="117" spans="1:2" ht="12.75">
      <c r="A117" s="30"/>
      <c r="B117" s="1" t="s">
        <v>256</v>
      </c>
    </row>
    <row r="118" spans="1:2" ht="12.75">
      <c r="A118" s="30"/>
      <c r="B118" s="1" t="s">
        <v>255</v>
      </c>
    </row>
    <row r="119" ht="12.75">
      <c r="A119" s="30"/>
    </row>
    <row r="120" ht="12.75">
      <c r="A120" s="30"/>
    </row>
    <row r="121" ht="12.75">
      <c r="A121" s="30"/>
    </row>
    <row r="122" spans="1:2" ht="12.75">
      <c r="A122" s="30"/>
      <c r="B122" s="2" t="s">
        <v>68</v>
      </c>
    </row>
    <row r="123" spans="1:2" ht="12.75">
      <c r="A123" s="30"/>
      <c r="B123" s="2"/>
    </row>
    <row r="124" spans="1:2" ht="12.75">
      <c r="A124" s="30" t="s">
        <v>80</v>
      </c>
      <c r="B124" s="28" t="s">
        <v>84</v>
      </c>
    </row>
    <row r="125" spans="1:12" ht="78.75" customHeight="1">
      <c r="A125" s="30"/>
      <c r="B125" s="101" t="s">
        <v>291</v>
      </c>
      <c r="C125" s="101"/>
      <c r="D125" s="101"/>
      <c r="E125" s="101"/>
      <c r="F125" s="101"/>
      <c r="G125" s="101"/>
      <c r="H125" s="101"/>
      <c r="I125" s="101"/>
      <c r="J125" s="101"/>
      <c r="K125" s="101"/>
      <c r="L125" s="101"/>
    </row>
    <row r="126" ht="9.75" customHeight="1">
      <c r="A126" s="30"/>
    </row>
    <row r="127" spans="1:12" ht="70.5" customHeight="1">
      <c r="A127" s="30"/>
      <c r="B127" s="100" t="s">
        <v>292</v>
      </c>
      <c r="C127" s="100"/>
      <c r="D127" s="100"/>
      <c r="E127" s="100"/>
      <c r="F127" s="100"/>
      <c r="G127" s="100"/>
      <c r="H127" s="100"/>
      <c r="I127" s="100"/>
      <c r="J127" s="100"/>
      <c r="K127" s="100"/>
      <c r="L127" s="100"/>
    </row>
    <row r="128" ht="12.75" customHeight="1">
      <c r="A128" s="30"/>
    </row>
    <row r="129" spans="1:2" ht="12.75">
      <c r="A129" s="30" t="s">
        <v>154</v>
      </c>
      <c r="B129" s="28" t="s">
        <v>143</v>
      </c>
    </row>
    <row r="130" spans="1:2" ht="12.75">
      <c r="A130" s="30"/>
      <c r="B130" s="1" t="s">
        <v>185</v>
      </c>
    </row>
    <row r="131" spans="1:2" ht="12.75">
      <c r="A131" s="30"/>
      <c r="B131" s="1" t="s">
        <v>170</v>
      </c>
    </row>
    <row r="132" ht="12.75">
      <c r="A132" s="30"/>
    </row>
    <row r="133" spans="1:2" ht="12.75">
      <c r="A133" s="29" t="s">
        <v>83</v>
      </c>
      <c r="B133" s="28" t="s">
        <v>65</v>
      </c>
    </row>
    <row r="134" spans="1:2" ht="12.75">
      <c r="A134" s="12"/>
      <c r="B134" s="1" t="s">
        <v>66</v>
      </c>
    </row>
    <row r="135" ht="12.75">
      <c r="A135" s="30"/>
    </row>
    <row r="136" spans="1:2" ht="12.75">
      <c r="A136" s="30" t="s">
        <v>85</v>
      </c>
      <c r="B136" s="28" t="s">
        <v>269</v>
      </c>
    </row>
    <row r="137" spans="1:2" ht="12.75">
      <c r="A137" s="30"/>
      <c r="B137" s="1" t="s">
        <v>64</v>
      </c>
    </row>
    <row r="138" ht="12.75">
      <c r="A138" s="30"/>
    </row>
    <row r="139" spans="1:2" ht="12.75">
      <c r="A139" s="30" t="s">
        <v>86</v>
      </c>
      <c r="B139" s="28" t="s">
        <v>155</v>
      </c>
    </row>
    <row r="140" ht="12.75">
      <c r="B140" s="1" t="s">
        <v>64</v>
      </c>
    </row>
    <row r="142" spans="1:2" ht="12.75">
      <c r="A142" s="30" t="s">
        <v>87</v>
      </c>
      <c r="B142" s="28" t="s">
        <v>88</v>
      </c>
    </row>
    <row r="143" ht="12.75">
      <c r="B143" s="1" t="s">
        <v>283</v>
      </c>
    </row>
    <row r="144" ht="12.75">
      <c r="B144" s="1" t="s">
        <v>284</v>
      </c>
    </row>
    <row r="146" spans="1:2" ht="12.75">
      <c r="A146" s="30" t="s">
        <v>207</v>
      </c>
      <c r="B146" s="28" t="s">
        <v>263</v>
      </c>
    </row>
    <row r="147" ht="12.75">
      <c r="B147" s="1" t="s">
        <v>264</v>
      </c>
    </row>
    <row r="148" ht="12.75">
      <c r="B148" s="1" t="s">
        <v>285</v>
      </c>
    </row>
    <row r="149" ht="12.75">
      <c r="B149" s="1" t="s">
        <v>286</v>
      </c>
    </row>
    <row r="150" ht="12.75">
      <c r="B150" s="1" t="s">
        <v>287</v>
      </c>
    </row>
    <row r="151" ht="12.75">
      <c r="B151" s="1" t="s">
        <v>288</v>
      </c>
    </row>
    <row r="153" ht="12.75">
      <c r="B153" s="1" t="s">
        <v>270</v>
      </c>
    </row>
    <row r="154" ht="12.75">
      <c r="B154" s="1" t="s">
        <v>242</v>
      </c>
    </row>
    <row r="155" ht="12.75">
      <c r="B155" s="1" t="s">
        <v>289</v>
      </c>
    </row>
    <row r="156" ht="12.75">
      <c r="B156" s="1" t="s">
        <v>265</v>
      </c>
    </row>
    <row r="157" ht="12.75">
      <c r="B157" s="1" t="s">
        <v>266</v>
      </c>
    </row>
    <row r="160" spans="1:2" ht="12.75">
      <c r="A160" s="1" t="s">
        <v>192</v>
      </c>
      <c r="B160" s="1" t="s">
        <v>193</v>
      </c>
    </row>
  </sheetData>
  <mergeCells count="4">
    <mergeCell ref="B127:L127"/>
    <mergeCell ref="B125:L125"/>
    <mergeCell ref="H24:I24"/>
    <mergeCell ref="J24:L24"/>
  </mergeCells>
  <printOptions horizontalCentered="1"/>
  <pageMargins left="0.75" right="0.5" top="1" bottom="0.76" header="0.5" footer="0.41"/>
  <pageSetup firstPageNumber="4" useFirstPageNumber="1" fitToHeight="3" horizontalDpi="300" verticalDpi="300" orientation="portrait" paperSize="9" scale="90" r:id="rId1"/>
  <headerFooter alignWithMargins="0">
    <oddHeader>&amp;L&amp;9
DiGi.Com Berhad
Unaudited Consolidated Results For The Final Period From 1 November 2001 To 31 December 2001 And 
For The Eight Months Financial Period Ended 31 December 2001</oddHeader>
    <oddFooter>&amp;CPage &amp;P of 6</oddFooter>
  </headerFooter>
  <rowBreaks count="1" manualBreakCount="1">
    <brk id="119" max="255" man="1"/>
  </rowBreaks>
</worksheet>
</file>

<file path=xl/worksheets/sheet4.xml><?xml version="1.0" encoding="utf-8"?>
<worksheet xmlns="http://schemas.openxmlformats.org/spreadsheetml/2006/main" xmlns:r="http://schemas.openxmlformats.org/officeDocument/2006/relationships">
  <dimension ref="A1:A7"/>
  <sheetViews>
    <sheetView workbookViewId="0" topLeftCell="A1">
      <selection activeCell="A1" sqref="A1"/>
    </sheetView>
  </sheetViews>
  <sheetFormatPr defaultColWidth="9.140625" defaultRowHeight="12.75"/>
  <sheetData>
    <row r="1" ht="12.75">
      <c r="A1" s="1" t="s">
        <v>188</v>
      </c>
    </row>
    <row r="2" ht="12.75">
      <c r="A2" s="1" t="s">
        <v>186</v>
      </c>
    </row>
    <row r="3" ht="12.75">
      <c r="A3" s="1" t="s">
        <v>187</v>
      </c>
    </row>
    <row r="4" ht="12.75">
      <c r="A4" s="1" t="s">
        <v>189</v>
      </c>
    </row>
    <row r="6" ht="12.75">
      <c r="A6" t="s">
        <v>190</v>
      </c>
    </row>
    <row r="7" ht="12.75">
      <c r="A7" t="s">
        <v>191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DiGi 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 Telecom</dc:creator>
  <cp:keywords/>
  <dc:description/>
  <cp:lastModifiedBy>DiGi Telecom</cp:lastModifiedBy>
  <cp:lastPrinted>2002-02-06T08:07:33Z</cp:lastPrinted>
  <dcterms:created xsi:type="dcterms:W3CDTF">1999-09-29T11:44:54Z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