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255" windowWidth="11340" windowHeight="5520" tabRatio="592" activeTab="2"/>
  </bookViews>
  <sheets>
    <sheet name="Consolidated Income Statement" sheetId="1" r:id="rId1"/>
    <sheet name="Consolidated Bal Sheet" sheetId="2" r:id="rId2"/>
    <sheet name="NOTES" sheetId="3" r:id="rId3"/>
    <sheet name="EDMS Remarks" sheetId="4" state="hidden" r:id="rId4"/>
  </sheets>
  <definedNames>
    <definedName name="_xlnm.Print_Area" localSheetId="0">'Consolidated Income Statement'!$A$1:$L$99</definedName>
    <definedName name="_xlnm.Print_Area" localSheetId="2">'NOTES'!$A$1:$L$143</definedName>
    <definedName name="Z_B6053E80_5E96_11D5_B009_00C04F077547_.wvu.PrintArea" localSheetId="2" hidden="1">'NOTES'!$A$4:$O$121</definedName>
  </definedNames>
  <calcPr fullCalcOnLoad="1"/>
</workbook>
</file>

<file path=xl/sharedStrings.xml><?xml version="1.0" encoding="utf-8"?>
<sst xmlns="http://schemas.openxmlformats.org/spreadsheetml/2006/main" count="350" uniqueCount="273">
  <si>
    <t>KUALA LUMPUR STOCK EXCHANGE</t>
  </si>
  <si>
    <t>9th Floor Exchange Square</t>
  </si>
  <si>
    <t>Bukit Kewangan</t>
  </si>
  <si>
    <t>50200 Kuala Lumpur</t>
  </si>
  <si>
    <t xml:space="preserve">CURRENT </t>
  </si>
  <si>
    <t>QUARTER</t>
  </si>
  <si>
    <t>%</t>
  </si>
  <si>
    <t>RM'000</t>
  </si>
  <si>
    <t>+/-</t>
  </si>
  <si>
    <t>1.</t>
  </si>
  <si>
    <t>(a)</t>
  </si>
  <si>
    <t>(b)</t>
  </si>
  <si>
    <t>(c)</t>
  </si>
  <si>
    <t>2.</t>
  </si>
  <si>
    <t>(c )</t>
  </si>
  <si>
    <t>Depreciation and amortisation</t>
  </si>
  <si>
    <t>(d)</t>
  </si>
  <si>
    <t>Exceptional items</t>
  </si>
  <si>
    <t>(e)</t>
  </si>
  <si>
    <t>interests and extraordinary items</t>
  </si>
  <si>
    <t>(f)</t>
  </si>
  <si>
    <t>associated companies</t>
  </si>
  <si>
    <t>(g)</t>
  </si>
  <si>
    <t>(h)</t>
  </si>
  <si>
    <t xml:space="preserve">(i) </t>
  </si>
  <si>
    <t>(j)</t>
  </si>
  <si>
    <t>(k)</t>
  </si>
  <si>
    <t>(i) Extraordinary items</t>
  </si>
  <si>
    <t>(iii) Extraordinary items attributable to</t>
  </si>
  <si>
    <t>members of the company</t>
  </si>
  <si>
    <t>DiGi.Com Berhad</t>
  </si>
  <si>
    <t>CONSOLIDATED INCOME STATEMENT - cont'd</t>
  </si>
  <si>
    <t>3.</t>
  </si>
  <si>
    <t>Earnings per share based on</t>
  </si>
  <si>
    <t>any provision for preference</t>
  </si>
  <si>
    <t>dividends, if any:-</t>
  </si>
  <si>
    <t>NA</t>
  </si>
  <si>
    <t>Note :</t>
  </si>
  <si>
    <t>NA denotes "Not Applicable"</t>
  </si>
  <si>
    <t>AS AT END OF</t>
  </si>
  <si>
    <t>AS AT PRECEDING</t>
  </si>
  <si>
    <t>FINANCIAL</t>
  </si>
  <si>
    <t>4.</t>
  </si>
  <si>
    <t>5.</t>
  </si>
  <si>
    <t>Current Assets</t>
  </si>
  <si>
    <t>6.</t>
  </si>
  <si>
    <t>Current Liabilities</t>
  </si>
  <si>
    <t>Others</t>
  </si>
  <si>
    <t>7.</t>
  </si>
  <si>
    <t>8.</t>
  </si>
  <si>
    <t xml:space="preserve">  Reserves</t>
  </si>
  <si>
    <t>9.</t>
  </si>
  <si>
    <t>10.</t>
  </si>
  <si>
    <t>11.</t>
  </si>
  <si>
    <t>12.</t>
  </si>
  <si>
    <t xml:space="preserve">NOTES </t>
  </si>
  <si>
    <t>Accounting Policies</t>
  </si>
  <si>
    <t>Exceptional Items</t>
  </si>
  <si>
    <t>Extraordinary Items</t>
  </si>
  <si>
    <t>Quoted Securities</t>
  </si>
  <si>
    <t>Status of Corporate Proposals</t>
  </si>
  <si>
    <t>Not applicable.</t>
  </si>
  <si>
    <t>Seasonality or Cyclicality of Operations</t>
  </si>
  <si>
    <t>The operations of the Group were not significantly affected by seasonality and cyclicality factors.</t>
  </si>
  <si>
    <t>Issuance and Repayment of Debt &amp; Equity Securities</t>
  </si>
  <si>
    <t>NOTES – Cont’d</t>
  </si>
  <si>
    <t>Group Borrowings</t>
  </si>
  <si>
    <t>Details of Group Borrowings are as follows:-</t>
  </si>
  <si>
    <t>Borrowings</t>
  </si>
  <si>
    <t>Secured</t>
  </si>
  <si>
    <t xml:space="preserve"> - Long term  : Denominated in Ringgit Malaysia</t>
  </si>
  <si>
    <t>13.</t>
  </si>
  <si>
    <t>Contingent Liabilities</t>
  </si>
  <si>
    <t>14.</t>
  </si>
  <si>
    <t>Financial Instruments with Off Balance Sheet Risk</t>
  </si>
  <si>
    <t>15.</t>
  </si>
  <si>
    <t>Material Litigation</t>
  </si>
  <si>
    <t>16.</t>
  </si>
  <si>
    <t>Segmental Reporting</t>
  </si>
  <si>
    <t>Explanatory Comments on Any Material Change in the Profit Before Taxation for the Quarter</t>
  </si>
  <si>
    <t>18.</t>
  </si>
  <si>
    <t>Review of the Performance of the Company and its Principal Subsidiaries</t>
  </si>
  <si>
    <t>19.</t>
  </si>
  <si>
    <t>20.</t>
  </si>
  <si>
    <t>21.</t>
  </si>
  <si>
    <t>Dividends</t>
  </si>
  <si>
    <t>DiGi.COM BERHAD</t>
  </si>
  <si>
    <t>Changes in the Composition of the Group</t>
  </si>
  <si>
    <t>Revenue</t>
  </si>
  <si>
    <t xml:space="preserve">Other income </t>
  </si>
  <si>
    <t>Investment income</t>
  </si>
  <si>
    <t>exceptional items, income tax,</t>
  </si>
  <si>
    <t>items</t>
  </si>
  <si>
    <t>Finance cost</t>
  </si>
  <si>
    <t>Profit/(loss) before income tax,</t>
  </si>
  <si>
    <t>minority interests and extraordinary</t>
  </si>
  <si>
    <t xml:space="preserve">Share of profits and losses of </t>
  </si>
  <si>
    <t>Profit/(loss) before income tax, minority</t>
  </si>
  <si>
    <t>Income tax</t>
  </si>
  <si>
    <t>(i) Profit/(loss) after income tax</t>
  </si>
  <si>
    <t>Pre-acquisition profit/(loss), if</t>
  </si>
  <si>
    <t>applicable</t>
  </si>
  <si>
    <t xml:space="preserve">Net profit/(loss) from ordinary </t>
  </si>
  <si>
    <t>activities attributable to members</t>
  </si>
  <si>
    <t>of the company</t>
  </si>
  <si>
    <t>(I)</t>
  </si>
  <si>
    <t>(ii) Minority interests</t>
  </si>
  <si>
    <t>(m)</t>
  </si>
  <si>
    <t>Net profit/(loss) attributable to</t>
  </si>
  <si>
    <t>2 (m) above after deducting</t>
  </si>
  <si>
    <t xml:space="preserve">      shares -sen)</t>
  </si>
  <si>
    <t>(b) Fully diluted (based on ordinary</t>
  </si>
  <si>
    <t>Property, plant and equipment</t>
  </si>
  <si>
    <t>Investment property</t>
  </si>
  <si>
    <t>Investment in associated companies</t>
  </si>
  <si>
    <t>Long term investments</t>
  </si>
  <si>
    <t>Goodwill on consolidation</t>
  </si>
  <si>
    <t>Other long term assets</t>
  </si>
  <si>
    <t>Inventories</t>
  </si>
  <si>
    <t>Trade receivables</t>
  </si>
  <si>
    <t>Short term investments</t>
  </si>
  <si>
    <t>Other payables</t>
  </si>
  <si>
    <t>Trade payables</t>
  </si>
  <si>
    <t>Short term borrowings</t>
  </si>
  <si>
    <t>Provision for taxation</t>
  </si>
  <si>
    <t>Proposed dividend</t>
  </si>
  <si>
    <t xml:space="preserve">  Share capital</t>
  </si>
  <si>
    <t>Shareholders' funds</t>
  </si>
  <si>
    <t>Share premium</t>
  </si>
  <si>
    <t>Revaluation reserve</t>
  </si>
  <si>
    <t>Capital reserve</t>
  </si>
  <si>
    <t>Statutory reserve</t>
  </si>
  <si>
    <t>Minority interests</t>
  </si>
  <si>
    <t>Long term borrowings</t>
  </si>
  <si>
    <t>Other long term liabilities</t>
  </si>
  <si>
    <t>Profit/(loss) before finance cost,</t>
  </si>
  <si>
    <t>depreciation and amortisation</t>
  </si>
  <si>
    <t>after share of profits and losses</t>
  </si>
  <si>
    <t>of associated companies</t>
  </si>
  <si>
    <t>Net tangible assets per share (RM)</t>
  </si>
  <si>
    <t>Material Events Subsequent to the End of the Period Reported on</t>
  </si>
  <si>
    <t>Other debtors, deposits and prepayment</t>
  </si>
  <si>
    <t>Net current liabilities</t>
  </si>
  <si>
    <t>Reported on as Compared with the Immediate Preceding Quarter</t>
  </si>
  <si>
    <t>subsidiary company to a financial institution for housing loans granted to its employees.</t>
  </si>
  <si>
    <t xml:space="preserve">       members of the company</t>
  </si>
  <si>
    <t xml:space="preserve">    before deducting minority interests </t>
  </si>
  <si>
    <t>Cash and bank balances</t>
  </si>
  <si>
    <t>17.</t>
  </si>
  <si>
    <t>Explanatory Notes for Variance of Actual Profit from Forecast Profit/ Profit Guarantee</t>
  </si>
  <si>
    <t>Income Tax</t>
  </si>
  <si>
    <t>Profits/(Losses) on Sale of Unquoted Investments and/or Properties</t>
  </si>
  <si>
    <t>There were no profits/(losses) on sale of investments and properties included in the results for the current</t>
  </si>
  <si>
    <t>Deposits with licensed banks</t>
  </si>
  <si>
    <t>(Company no. 425190-X)</t>
  </si>
  <si>
    <t>There was no pending material litigation as at the date of this report.</t>
  </si>
  <si>
    <t>(a) Basic (based on weighted</t>
  </si>
  <si>
    <t xml:space="preserve">      average number of</t>
  </si>
  <si>
    <t xml:space="preserve">      ordinary shares -(sen))</t>
  </si>
  <si>
    <t xml:space="preserve"> - Long term  : Denominated in US Dollar</t>
  </si>
  <si>
    <t xml:space="preserve"> - Short term  : Denominated in US Dollar</t>
  </si>
  <si>
    <t>Total</t>
  </si>
  <si>
    <t xml:space="preserve"> - Short term  : Denominated in Ringgit Malaysia</t>
  </si>
  <si>
    <t>Retained profits</t>
  </si>
  <si>
    <t>this report.</t>
  </si>
  <si>
    <t>The quarterly financial statements have been prepared using the same accounting policies and methods of</t>
  </si>
  <si>
    <t>There were no issuance and repayment of debt and equity securities, share buy-backs, share cancellations,</t>
  </si>
  <si>
    <t>There were no financial instruments with off balance sheet risk entered into by the Group as at the date of</t>
  </si>
  <si>
    <t>The financial information by activity and geographical segment is not presented as the Group’s activities are</t>
  </si>
  <si>
    <t>principally in the provision of telecommunications services and are conducted in Malaysia.</t>
  </si>
  <si>
    <t>CONSOLIDATED BALANCE SHEET</t>
  </si>
  <si>
    <t>CONSOLIDATED INCOME STATEMENT</t>
  </si>
  <si>
    <t>1 MAY 2001 TO</t>
  </si>
  <si>
    <t>31 DECEMBER 2001</t>
  </si>
  <si>
    <t>its financial year end from 30th April to 31st December to be co-terminus with the financial year end of its ultimate</t>
  </si>
  <si>
    <t xml:space="preserve">holding company, Telenor ASA. Therefore, the current period under the individual quarter and cumulative quarter will be </t>
  </si>
  <si>
    <t>Following the completion of the Voluntary Partial Take-over Offer by Telenor Asia Pte Ltd, the Company has changed</t>
  </si>
  <si>
    <t>from 1 November 2001 to 31 December 2001 and 1 May 2001 to 31 December 2001.</t>
  </si>
  <si>
    <t xml:space="preserve">Please refer to the attachement for the comparative figures for the preceding year corresponding period from </t>
  </si>
  <si>
    <t>1 May 2000 to 30 April 2001.</t>
  </si>
  <si>
    <t>c.c.</t>
  </si>
  <si>
    <t>Securities Commission</t>
  </si>
  <si>
    <t>+24</t>
  </si>
  <si>
    <t>-9</t>
  </si>
  <si>
    <t>+14</t>
  </si>
  <si>
    <t>(RESTATED)</t>
  </si>
  <si>
    <t>-16</t>
  </si>
  <si>
    <t>-14</t>
  </si>
  <si>
    <t>-20</t>
  </si>
  <si>
    <t>+&gt;100</t>
  </si>
  <si>
    <t>+16</t>
  </si>
  <si>
    <t>22.</t>
  </si>
  <si>
    <t>Intangible assets</t>
  </si>
  <si>
    <t>Deferred tax asset</t>
  </si>
  <si>
    <t>*</t>
  </si>
  <si>
    <t>HM, we  have taken out "corresponding period" per the standard template as it is not the case.  FYI, we have also</t>
  </si>
  <si>
    <t>taken out % +/- change for the individual &amp; cumulative quarter.</t>
  </si>
  <si>
    <t>Comparatives</t>
  </si>
  <si>
    <t>-</t>
  </si>
  <si>
    <t>Deferred taxation</t>
  </si>
  <si>
    <t>YEAR</t>
  </si>
  <si>
    <t>31 MAR 2002</t>
  </si>
  <si>
    <t>1 JAN 2002 TO</t>
  </si>
  <si>
    <t>31 JUL 2001</t>
  </si>
  <si>
    <t>TO-DATE</t>
  </si>
  <si>
    <t>UNAUDITED CONSOLIDATED RESULTS FOR THE FIRST QUARTER ENDED 31 MARCH 2002</t>
  </si>
  <si>
    <t>Unaudited Consolidated Results For The First Quarter Ended 31 March 2002</t>
  </si>
  <si>
    <t>31 MARCH 2002</t>
  </si>
  <si>
    <t>PERIOD END</t>
  </si>
  <si>
    <t>(AUDITED)</t>
  </si>
  <si>
    <t>There was no exceptional item for the current quarter ended 31 March 2002.</t>
  </si>
  <si>
    <t>There was no extraordinary item for the current quarter ended 31 March 2002.</t>
  </si>
  <si>
    <t xml:space="preserve">quarter ended 31 March 2002. </t>
  </si>
  <si>
    <t>shares held as treasury shares and resale of treasury shares for the current quarter ended 31 March 2002.</t>
  </si>
  <si>
    <t>There were no material events subsequent to the current quarter ended 31 March 2002 up to the date of</t>
  </si>
  <si>
    <t xml:space="preserve">No interim dividend has been recommended for the current quarter ended 31 March 2002. </t>
  </si>
  <si>
    <t>Barring unforeseen circumstances, the Directors expect the Group will achieve satisfactory performance</t>
  </si>
  <si>
    <t>for the remaining quarters up to 31 December 2002.</t>
  </si>
  <si>
    <t>quarter</t>
  </si>
  <si>
    <t>31 Mar 2002</t>
  </si>
  <si>
    <t>Current year</t>
  </si>
  <si>
    <t>to-date</t>
  </si>
  <si>
    <t xml:space="preserve">Others </t>
  </si>
  <si>
    <t>computation as compared with the most recent audited financial statements for the financial period ended</t>
  </si>
  <si>
    <t xml:space="preserve">31 December 2001. </t>
  </si>
  <si>
    <t xml:space="preserve">Current income tax </t>
  </si>
  <si>
    <t>There was no purchase and disposal of quoted securities for the current quarter ended 31 March 2002.  There</t>
  </si>
  <si>
    <t>was no investment in quoted shares as at 31 March 2002.</t>
  </si>
  <si>
    <t>There were no changes in the composition of the Group for the current quarter ended 31 March 2002 including</t>
  </si>
  <si>
    <t>business combination, acquisition or disposal of subsidiaries and long term investments, restructuring and</t>
  </si>
  <si>
    <t>discontinuing operations.</t>
  </si>
  <si>
    <t xml:space="preserve">As at 22 April 2002, there is a contingent liability of RM150,000 relating to guarantee given by a  </t>
  </si>
  <si>
    <t>Not applicable as the current quarter reported on is for a three months period as compared with the two</t>
  </si>
  <si>
    <t>months  period for the immediate preceding quarter.</t>
  </si>
  <si>
    <t xml:space="preserve">Profit before </t>
  </si>
  <si>
    <t>taxation</t>
  </si>
  <si>
    <t>As previously reported</t>
  </si>
  <si>
    <t xml:space="preserve">   Adjustment for the changes</t>
  </si>
  <si>
    <t xml:space="preserve">   in accounting policies</t>
  </si>
  <si>
    <t>As restated</t>
  </si>
  <si>
    <t>Prospects For The Remaining Quarters up to 31 December 2002</t>
  </si>
  <si>
    <t>INDIVIDUAL QUARTER</t>
  </si>
  <si>
    <t>CUMULATIVE QUARTER</t>
  </si>
  <si>
    <t>CORRESPONDING</t>
  </si>
  <si>
    <t>PERIOD</t>
  </si>
  <si>
    <t>Deferred tax charge</t>
  </si>
  <si>
    <t>PRECEDING YEAR</t>
  </si>
  <si>
    <t xml:space="preserve"> </t>
  </si>
  <si>
    <t>ended</t>
  </si>
  <si>
    <t>In the light of the improvement in the Malaysian and regional economic outlook, the Group anticipates there will be further growth in the telecommunications industry.  Hence the Group is optimistic that the growth potential is both positive and encouraging.</t>
  </si>
  <si>
    <t>The taxation charge for the current quarter and year-to-date ended 31 March 2002 is made up as follows:</t>
  </si>
  <si>
    <t>With the change in the financial year end from 30 April to 31 December since the last financial period ended</t>
  </si>
  <si>
    <t>31 December 2001, the financial statements for the current reporting quarter and year-to-date is from 1</t>
  </si>
  <si>
    <t>January 2002 to 31 March 2002, while the comparatives used for the preceding year corresponding quarter</t>
  </si>
  <si>
    <t>and year-to-date is from 1 May 2001 to 31 July 2001.</t>
  </si>
  <si>
    <t>reflect the retrospective adjustment arising from changes in accounting policies as reported in the last quarter</t>
  </si>
  <si>
    <t>of the financial period ended 31 December 2001. Accordingly, the financial impact of the changes in</t>
  </si>
  <si>
    <t>There was no tax provision for the current quarter and year-to-date ended 31 March 2002 as the taxable income</t>
  </si>
  <si>
    <t>accounting policies on the comparatives for the quarter period from 1 May 2001 to 31 July 2001 are as follows:-</t>
  </si>
  <si>
    <t>For the current quarter ended 31 March 2002, the Group achieved profit before taxation of RM 50.3 million, representing an improvement of 7.7% over the RM 46.7 million as restated for the preceding year corresponding quarter ended 31 July 2001. The higher profit before taxation was mainly attributed to the 5.5% increase in revenue to RM287.8 million, mostly contributed by the revenue growth from the mobile business.</t>
  </si>
  <si>
    <r>
      <t>The profit after taxation for the current quarter of RM36.3 million is 22.3% lower as compared with the restated figure of RM46.7 million for the preceding year corresponding quarter ended 31 July 2001</t>
    </r>
    <r>
      <rPr>
        <sz val="10"/>
        <color indexed="10"/>
        <rFont val="Arial"/>
        <family val="2"/>
      </rPr>
      <t xml:space="preserve">. </t>
    </r>
    <r>
      <rPr>
        <sz val="10"/>
        <rFont val="Arial"/>
        <family val="2"/>
      </rPr>
      <t xml:space="preserve"> This was attributed to a RM14.0 million deferred tax charge for the current quarter. Consequently, earnings per share for the current quarter was 4.8 sen as compared with the preceding year corresponding quarter of  6.2 sen.</t>
    </r>
  </si>
  <si>
    <t>was absorbed by brought forward capital allowances. The deferred tax charge is attributed to the realisation of</t>
  </si>
  <si>
    <t>the benefit arising from utilisation of capital allowances.</t>
  </si>
  <si>
    <t xml:space="preserve">The financial statements for the preceding year corresponding quarter and year-to-date had been restated to </t>
  </si>
  <si>
    <t xml:space="preserve">  Consolidated Income Statement</t>
  </si>
  <si>
    <t>29 APRIL 2002</t>
  </si>
  <si>
    <t>On 13 March 2002, the Company announced that its wholly-owned subsidiary, DiGi Telecommunications Sdn</t>
  </si>
  <si>
    <t>Bhd had entered into a Heads of Agreement, a Joint Bid Agreement and a contract for the provision of roaming</t>
  </si>
  <si>
    <t>services with Technology Resources Industries Berhad. Pursuant to the terms of the Joint Bid Agreement, the</t>
  </si>
  <si>
    <t>parties involved are making necessary preparations, including the incorporation of a joint venture company, for</t>
  </si>
  <si>
    <t>submission of a joint 3G bid within the stipulated timeline. Pursuant to the terms of the contract for the</t>
  </si>
  <si>
    <t>provision of roaming services, further discussions had been initiated towards establishing GSM National</t>
  </si>
  <si>
    <t>Roaming.</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</si>
</sst>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_(* #,##0.000_);_(* \(#,##0.000\);_(* &quot;-&quot;??_);_(@_)"/>
    <numFmt numFmtId="173" formatCode="_(* #,##0.0000_);_(* \(#,##0.0000\);_(* &quot;-&quot;??_);_(@_)"/>
    <numFmt numFmtId="174" formatCode="00000"/>
    <numFmt numFmtId="175" formatCode="_(* #,##0.0_);_(* \(#,##0.0\);_(* &quot;-&quot;?_);_(@_)"/>
    <numFmt numFmtId="176" formatCode="0.0%"/>
    <numFmt numFmtId="177" formatCode="0.0"/>
    <numFmt numFmtId="178" formatCode="m/d"/>
    <numFmt numFmtId="179" formatCode="0.00_);\(0.00\)"/>
    <numFmt numFmtId="180" formatCode="0.0_);\(0.0\)"/>
    <numFmt numFmtId="181" formatCode="0_);\(0\)"/>
  </numFmts>
  <fonts count="12">
    <font>
      <sz val="10"/>
      <name val="Arial"/>
      <family val="0"/>
    </font>
    <font>
      <b/>
      <sz val="10"/>
      <name val="Arial"/>
      <family val="2"/>
    </font>
    <font>
      <b/>
      <u val="single"/>
      <sz val="10"/>
      <name val="Arial"/>
      <family val="2"/>
    </font>
    <font>
      <sz val="9"/>
      <name val="Arial"/>
      <family val="2"/>
    </font>
    <font>
      <b/>
      <sz val="9"/>
      <name val="Arial"/>
      <family val="2"/>
    </font>
    <font>
      <b/>
      <u val="single"/>
      <sz val="9"/>
      <name val="Arial"/>
      <family val="2"/>
    </font>
    <font>
      <u val="single"/>
      <sz val="10"/>
      <name val="Arial"/>
      <family val="2"/>
    </font>
    <font>
      <sz val="10"/>
      <color indexed="8"/>
      <name val="Arial"/>
      <family val="2"/>
    </font>
    <font>
      <i/>
      <sz val="9"/>
      <name val="Arial"/>
      <family val="2"/>
    </font>
    <font>
      <sz val="9"/>
      <color indexed="8"/>
      <name val="Arial"/>
      <family val="2"/>
    </font>
    <font>
      <b/>
      <sz val="10"/>
      <color indexed="8"/>
      <name val="Arial"/>
      <family val="2"/>
    </font>
    <font>
      <sz val="10"/>
      <color indexed="10"/>
      <name val="Arial"/>
      <family val="2"/>
    </font>
  </fonts>
  <fills count="2">
    <fill>
      <patternFill/>
    </fill>
    <fill>
      <patternFill patternType="gray125"/>
    </fill>
  </fills>
  <borders count="19">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style="thin"/>
      <bottom style="double"/>
    </border>
    <border>
      <left style="thin"/>
      <right style="thin"/>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3" fillId="0" borderId="0" xfId="0" applyFont="1" applyAlignment="1">
      <alignment horizontal="center"/>
    </xf>
    <xf numFmtId="0" fontId="3" fillId="0" borderId="0" xfId="0" applyFont="1" applyAlignment="1" quotePrefix="1">
      <alignment/>
    </xf>
    <xf numFmtId="0" fontId="4" fillId="0" borderId="0" xfId="0" applyFont="1" applyAlignment="1">
      <alignment horizontal="center"/>
    </xf>
    <xf numFmtId="15" fontId="4" fillId="0" borderId="0" xfId="0" applyNumberFormat="1" applyFont="1" applyAlignment="1">
      <alignment horizontal="center"/>
    </xf>
    <xf numFmtId="0" fontId="4" fillId="0" borderId="0" xfId="0" applyFont="1" applyAlignment="1" quotePrefix="1">
      <alignment horizontal="center"/>
    </xf>
    <xf numFmtId="0" fontId="4" fillId="0" borderId="0" xfId="0" applyFont="1" applyAlignment="1">
      <alignment horizontal="left"/>
    </xf>
    <xf numFmtId="0" fontId="1" fillId="0" borderId="0" xfId="0" applyFont="1" applyAlignment="1">
      <alignment horizontal="center"/>
    </xf>
    <xf numFmtId="0" fontId="1" fillId="0" borderId="1" xfId="0" applyFont="1" applyBorder="1" applyAlignment="1">
      <alignment/>
    </xf>
    <xf numFmtId="0" fontId="6"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0" fillId="0" borderId="5" xfId="0" applyFont="1" applyBorder="1" applyAlignment="1">
      <alignment/>
    </xf>
    <xf numFmtId="0" fontId="0" fillId="0" borderId="0" xfId="0" applyFont="1" applyBorder="1" applyAlignment="1">
      <alignment/>
    </xf>
    <xf numFmtId="0" fontId="0" fillId="0" borderId="2" xfId="0" applyFont="1" applyBorder="1" applyAlignment="1">
      <alignment/>
    </xf>
    <xf numFmtId="171" fontId="3" fillId="0" borderId="0" xfId="15" applyNumberFormat="1" applyFont="1" applyAlignment="1">
      <alignment/>
    </xf>
    <xf numFmtId="171" fontId="3" fillId="0" borderId="0" xfId="15" applyNumberFormat="1" applyFont="1" applyAlignment="1" quotePrefix="1">
      <alignment horizontal="center"/>
    </xf>
    <xf numFmtId="171" fontId="3" fillId="0" borderId="6" xfId="15" applyNumberFormat="1" applyFont="1" applyBorder="1" applyAlignment="1">
      <alignment/>
    </xf>
    <xf numFmtId="171" fontId="3" fillId="0" borderId="5" xfId="15" applyNumberFormat="1" applyFont="1" applyBorder="1" applyAlignment="1">
      <alignment/>
    </xf>
    <xf numFmtId="15" fontId="4" fillId="0" borderId="0" xfId="0" applyNumberFormat="1" applyFont="1" applyAlignment="1" quotePrefix="1">
      <alignment horizontal="center"/>
    </xf>
    <xf numFmtId="0" fontId="4" fillId="0" borderId="0" xfId="0" applyFont="1" applyAlignment="1">
      <alignment horizontal="centerContinuous"/>
    </xf>
    <xf numFmtId="171" fontId="3" fillId="0" borderId="6" xfId="15" applyNumberFormat="1" applyFont="1" applyBorder="1" applyAlignment="1">
      <alignment horizontal="right"/>
    </xf>
    <xf numFmtId="171" fontId="3" fillId="0" borderId="0" xfId="15" applyNumberFormat="1" applyFont="1" applyAlignment="1">
      <alignment horizontal="center"/>
    </xf>
    <xf numFmtId="0" fontId="1" fillId="0" borderId="0" xfId="0" applyFont="1" applyAlignment="1">
      <alignment/>
    </xf>
    <xf numFmtId="0" fontId="1" fillId="0" borderId="0" xfId="0" applyFont="1" applyAlignment="1" quotePrefix="1">
      <alignment horizontal="center"/>
    </xf>
    <xf numFmtId="0" fontId="1" fillId="0" borderId="0" xfId="0" applyFont="1" applyAlignment="1" quotePrefix="1">
      <alignment/>
    </xf>
    <xf numFmtId="9" fontId="3" fillId="0" borderId="0" xfId="19" applyFont="1" applyAlignment="1" quotePrefix="1">
      <alignment horizontal="center"/>
    </xf>
    <xf numFmtId="0" fontId="7" fillId="0" borderId="0" xfId="0" applyFont="1" applyAlignment="1">
      <alignment/>
    </xf>
    <xf numFmtId="171" fontId="3" fillId="0" borderId="0" xfId="15" applyNumberFormat="1" applyFont="1" applyBorder="1" applyAlignment="1">
      <alignment/>
    </xf>
    <xf numFmtId="43" fontId="3" fillId="0" borderId="0" xfId="19" applyNumberFormat="1" applyFont="1" applyAlignment="1" quotePrefix="1">
      <alignment horizontal="center"/>
    </xf>
    <xf numFmtId="171" fontId="0" fillId="0" borderId="0" xfId="15" applyNumberFormat="1" applyFont="1" applyBorder="1" applyAlignment="1">
      <alignment/>
    </xf>
    <xf numFmtId="171" fontId="0" fillId="0" borderId="5" xfId="15" applyNumberFormat="1" applyFont="1" applyBorder="1" applyAlignment="1">
      <alignment/>
    </xf>
    <xf numFmtId="0" fontId="6" fillId="0" borderId="0" xfId="0" applyFont="1" applyAlignment="1">
      <alignment/>
    </xf>
    <xf numFmtId="15" fontId="3" fillId="0" borderId="0" xfId="0" applyNumberFormat="1" applyFont="1" applyAlignment="1" quotePrefix="1">
      <alignment/>
    </xf>
    <xf numFmtId="171" fontId="0" fillId="0" borderId="7" xfId="15" applyNumberFormat="1" applyFont="1" applyBorder="1" applyAlignment="1">
      <alignment/>
    </xf>
    <xf numFmtId="171" fontId="0" fillId="0" borderId="8" xfId="15" applyNumberFormat="1" applyFont="1" applyBorder="1" applyAlignment="1">
      <alignment/>
    </xf>
    <xf numFmtId="176" fontId="3" fillId="0" borderId="0" xfId="19" applyNumberFormat="1" applyFont="1" applyAlignment="1">
      <alignment/>
    </xf>
    <xf numFmtId="0" fontId="3" fillId="0" borderId="0" xfId="0" applyFont="1" applyAlignment="1" quotePrefix="1">
      <alignment horizontal="center"/>
    </xf>
    <xf numFmtId="43" fontId="3" fillId="0" borderId="0" xfId="19" applyNumberFormat="1" applyFont="1" applyAlignment="1">
      <alignment horizontal="center"/>
    </xf>
    <xf numFmtId="170" fontId="3" fillId="0" borderId="6" xfId="15" applyNumberFormat="1" applyFont="1" applyBorder="1" applyAlignment="1">
      <alignment/>
    </xf>
    <xf numFmtId="171" fontId="0" fillId="0" borderId="9" xfId="15" applyNumberFormat="1" applyFont="1" applyBorder="1" applyAlignment="1">
      <alignment/>
    </xf>
    <xf numFmtId="171" fontId="0" fillId="0" borderId="0" xfId="0" applyNumberFormat="1" applyFont="1" applyBorder="1" applyAlignment="1">
      <alignment/>
    </xf>
    <xf numFmtId="171" fontId="3" fillId="0" borderId="0" xfId="15" applyNumberFormat="1" applyFont="1" applyAlignment="1" quotePrefix="1">
      <alignment/>
    </xf>
    <xf numFmtId="171" fontId="3" fillId="0" borderId="0" xfId="15" applyNumberFormat="1" applyFont="1" applyAlignment="1">
      <alignment horizontal="right"/>
    </xf>
    <xf numFmtId="0" fontId="3" fillId="0" borderId="0" xfId="0" applyFont="1" applyAlignment="1">
      <alignment horizontal="right"/>
    </xf>
    <xf numFmtId="171" fontId="3" fillId="0" borderId="0" xfId="15" applyNumberFormat="1" applyFont="1" applyBorder="1" applyAlignment="1">
      <alignment horizontal="right"/>
    </xf>
    <xf numFmtId="43" fontId="4" fillId="0" borderId="0" xfId="15" applyNumberFormat="1" applyFont="1" applyAlignment="1" quotePrefix="1">
      <alignment horizontal="center"/>
    </xf>
    <xf numFmtId="181" fontId="3" fillId="0" borderId="6" xfId="15" applyNumberFormat="1" applyFont="1" applyBorder="1" applyAlignment="1">
      <alignment/>
    </xf>
    <xf numFmtId="181" fontId="3" fillId="0" borderId="5" xfId="15" applyNumberFormat="1" applyFont="1" applyBorder="1" applyAlignment="1">
      <alignment/>
    </xf>
    <xf numFmtId="181" fontId="3" fillId="0" borderId="0" xfId="15" applyNumberFormat="1" applyFont="1" applyBorder="1" applyAlignment="1">
      <alignment/>
    </xf>
    <xf numFmtId="15" fontId="1" fillId="0" borderId="3" xfId="0" applyNumberFormat="1" applyFont="1" applyBorder="1" applyAlignment="1">
      <alignment horizontal="center"/>
    </xf>
    <xf numFmtId="0" fontId="1" fillId="0" borderId="5" xfId="0" applyFont="1" applyBorder="1" applyAlignment="1">
      <alignment horizontal="center"/>
    </xf>
    <xf numFmtId="15" fontId="1" fillId="0" borderId="10" xfId="0" applyNumberFormat="1" applyFont="1" applyBorder="1" applyAlignment="1">
      <alignment horizontal="center"/>
    </xf>
    <xf numFmtId="0" fontId="1" fillId="0" borderId="7" xfId="0" applyFont="1" applyBorder="1" applyAlignment="1">
      <alignment horizontal="center"/>
    </xf>
    <xf numFmtId="0" fontId="0" fillId="0" borderId="9" xfId="0" applyFont="1" applyBorder="1" applyAlignment="1">
      <alignment/>
    </xf>
    <xf numFmtId="0" fontId="3" fillId="0" borderId="0" xfId="0" applyFont="1" applyAlignment="1" applyProtection="1">
      <alignment/>
      <protection locked="0"/>
    </xf>
    <xf numFmtId="0" fontId="8" fillId="0" borderId="0" xfId="0" applyFont="1" applyAlignment="1">
      <alignment/>
    </xf>
    <xf numFmtId="171" fontId="3" fillId="0" borderId="11" xfId="15" applyNumberFormat="1" applyFont="1" applyBorder="1" applyAlignment="1">
      <alignment/>
    </xf>
    <xf numFmtId="171" fontId="3" fillId="0" borderId="12" xfId="15" applyNumberFormat="1" applyFont="1" applyBorder="1" applyAlignment="1">
      <alignment/>
    </xf>
    <xf numFmtId="171" fontId="3" fillId="0" borderId="0" xfId="15" applyNumberFormat="1" applyFont="1" applyFill="1" applyBorder="1" applyAlignment="1">
      <alignment/>
    </xf>
    <xf numFmtId="43" fontId="9" fillId="0" borderId="6" xfId="0" applyNumberFormat="1" applyFont="1" applyFill="1" applyBorder="1" applyAlignment="1">
      <alignment horizontal="right"/>
    </xf>
    <xf numFmtId="0" fontId="9" fillId="0" borderId="0" xfId="0" applyFont="1" applyAlignment="1">
      <alignment horizontal="center"/>
    </xf>
    <xf numFmtId="43" fontId="9" fillId="0" borderId="6" xfId="0" applyNumberFormat="1" applyFont="1" applyBorder="1" applyAlignment="1">
      <alignment horizontal="right"/>
    </xf>
    <xf numFmtId="0" fontId="9" fillId="0" borderId="0" xfId="0" applyFont="1" applyAlignment="1">
      <alignment/>
    </xf>
    <xf numFmtId="171" fontId="0" fillId="0" borderId="13" xfId="15" applyNumberFormat="1" applyFont="1" applyBorder="1" applyAlignment="1">
      <alignment/>
    </xf>
    <xf numFmtId="15" fontId="3" fillId="0" borderId="0" xfId="0" applyNumberFormat="1" applyFont="1" applyAlignment="1">
      <alignment/>
    </xf>
    <xf numFmtId="2" fontId="0" fillId="0" borderId="0" xfId="0" applyNumberFormat="1" applyFont="1" applyAlignment="1">
      <alignment horizontal="left" wrapText="1"/>
    </xf>
    <xf numFmtId="0" fontId="7" fillId="0" borderId="1" xfId="0" applyFont="1" applyBorder="1" applyAlignment="1">
      <alignment/>
    </xf>
    <xf numFmtId="0" fontId="7" fillId="0" borderId="3" xfId="0" applyFont="1" applyBorder="1" applyAlignment="1">
      <alignment/>
    </xf>
    <xf numFmtId="0" fontId="7" fillId="0" borderId="14" xfId="0" applyFont="1" applyBorder="1" applyAlignment="1">
      <alignment/>
    </xf>
    <xf numFmtId="0" fontId="7" fillId="0" borderId="2" xfId="0" applyFont="1" applyBorder="1" applyAlignment="1">
      <alignment/>
    </xf>
    <xf numFmtId="0" fontId="7" fillId="0" borderId="0" xfId="0" applyFont="1" applyBorder="1" applyAlignment="1">
      <alignment/>
    </xf>
    <xf numFmtId="0" fontId="7" fillId="0" borderId="15" xfId="0" applyFont="1" applyBorder="1" applyAlignment="1">
      <alignment/>
    </xf>
    <xf numFmtId="0" fontId="7" fillId="0" borderId="1" xfId="0" applyFont="1" applyBorder="1" applyAlignment="1">
      <alignment horizontal="center"/>
    </xf>
    <xf numFmtId="0" fontId="7" fillId="0" borderId="10" xfId="0" applyFont="1" applyBorder="1" applyAlignment="1">
      <alignment horizontal="center"/>
    </xf>
    <xf numFmtId="0" fontId="7" fillId="0" borderId="2" xfId="0" applyFont="1" applyBorder="1" applyAlignment="1">
      <alignment horizontal="center"/>
    </xf>
    <xf numFmtId="0" fontId="7" fillId="0" borderId="9" xfId="0" applyFont="1" applyBorder="1" applyAlignment="1">
      <alignment horizontal="center"/>
    </xf>
    <xf numFmtId="0" fontId="7" fillId="0" borderId="4" xfId="0" applyFont="1" applyBorder="1" applyAlignment="1">
      <alignment/>
    </xf>
    <xf numFmtId="0" fontId="7" fillId="0" borderId="5" xfId="0" applyFont="1" applyBorder="1" applyAlignment="1">
      <alignment/>
    </xf>
    <xf numFmtId="0" fontId="7" fillId="0" borderId="16" xfId="0" applyFont="1" applyBorder="1" applyAlignment="1">
      <alignment/>
    </xf>
    <xf numFmtId="0" fontId="7" fillId="0" borderId="4" xfId="0" applyFont="1" applyBorder="1" applyAlignment="1">
      <alignment horizontal="center"/>
    </xf>
    <xf numFmtId="0" fontId="7" fillId="0" borderId="7" xfId="0" applyFont="1" applyBorder="1" applyAlignment="1">
      <alignment horizontal="center"/>
    </xf>
    <xf numFmtId="171" fontId="7" fillId="0" borderId="0" xfId="15" applyNumberFormat="1" applyFont="1" applyBorder="1" applyAlignment="1">
      <alignment/>
    </xf>
    <xf numFmtId="171" fontId="7" fillId="0" borderId="9" xfId="15" applyNumberFormat="1" applyFont="1" applyBorder="1" applyAlignment="1">
      <alignment/>
    </xf>
    <xf numFmtId="171" fontId="7" fillId="0" borderId="17" xfId="15" applyNumberFormat="1" applyFont="1" applyBorder="1" applyAlignment="1">
      <alignment/>
    </xf>
    <xf numFmtId="171" fontId="7" fillId="0" borderId="8" xfId="15" applyNumberFormat="1" applyFont="1" applyBorder="1" applyAlignment="1">
      <alignment/>
    </xf>
    <xf numFmtId="43" fontId="0" fillId="0" borderId="15" xfId="15" applyFont="1" applyBorder="1" applyAlignment="1" quotePrefix="1">
      <alignment horizontal="center"/>
    </xf>
    <xf numFmtId="171" fontId="0" fillId="0" borderId="15" xfId="15" applyNumberFormat="1" applyFont="1" applyBorder="1" applyAlignment="1" quotePrefix="1">
      <alignment horizontal="center"/>
    </xf>
    <xf numFmtId="171" fontId="0" fillId="0" borderId="18" xfId="15" applyNumberFormat="1" applyFont="1" applyBorder="1" applyAlignment="1" quotePrefix="1">
      <alignment horizontal="center"/>
    </xf>
    <xf numFmtId="43" fontId="0" fillId="0" borderId="9" xfId="15" applyFont="1" applyBorder="1" applyAlignment="1" quotePrefix="1">
      <alignment horizontal="center"/>
    </xf>
    <xf numFmtId="171" fontId="0" fillId="0" borderId="9" xfId="15" applyNumberFormat="1" applyFont="1" applyBorder="1" applyAlignment="1" quotePrefix="1">
      <alignment horizontal="center"/>
    </xf>
    <xf numFmtId="171" fontId="0" fillId="0" borderId="8" xfId="15" applyNumberFormat="1" applyFont="1" applyBorder="1" applyAlignment="1" quotePrefix="1">
      <alignment horizontal="center"/>
    </xf>
    <xf numFmtId="0" fontId="1" fillId="0" borderId="10" xfId="0" applyFont="1" applyBorder="1" applyAlignment="1">
      <alignment horizontal="center"/>
    </xf>
    <xf numFmtId="0" fontId="1" fillId="0" borderId="14" xfId="0" applyFont="1" applyBorder="1" applyAlignment="1">
      <alignment horizontal="center"/>
    </xf>
    <xf numFmtId="0" fontId="1" fillId="0" borderId="9" xfId="0" applyFont="1" applyBorder="1" applyAlignment="1">
      <alignment horizontal="center"/>
    </xf>
    <xf numFmtId="0" fontId="1" fillId="0" borderId="15" xfId="0" applyFont="1" applyBorder="1" applyAlignment="1">
      <alignment horizontal="center"/>
    </xf>
    <xf numFmtId="15" fontId="1" fillId="0" borderId="9" xfId="0" applyNumberFormat="1" applyFont="1" applyBorder="1" applyAlignment="1" quotePrefix="1">
      <alignment horizontal="center"/>
    </xf>
    <xf numFmtId="15" fontId="1" fillId="0" borderId="15" xfId="0" applyNumberFormat="1" applyFont="1" applyBorder="1" applyAlignment="1" quotePrefix="1">
      <alignment horizontal="center"/>
    </xf>
    <xf numFmtId="0" fontId="1" fillId="0" borderId="16" xfId="0" applyFont="1" applyBorder="1" applyAlignment="1">
      <alignment horizontal="center"/>
    </xf>
    <xf numFmtId="15" fontId="1" fillId="0" borderId="9" xfId="0" applyNumberFormat="1" applyFont="1" applyBorder="1" applyAlignment="1">
      <alignment horizontal="center"/>
    </xf>
    <xf numFmtId="15" fontId="1" fillId="0" borderId="15" xfId="0" applyNumberFormat="1" applyFont="1" applyBorder="1" applyAlignment="1">
      <alignment horizontal="center"/>
    </xf>
    <xf numFmtId="0" fontId="10" fillId="0" borderId="0" xfId="0" applyFont="1" applyAlignment="1" quotePrefix="1">
      <alignment/>
    </xf>
    <xf numFmtId="0" fontId="10" fillId="0" borderId="0" xfId="0" applyFont="1" applyAlignment="1">
      <alignment/>
    </xf>
    <xf numFmtId="0" fontId="0" fillId="0" borderId="18" xfId="0" applyFont="1" applyBorder="1" applyAlignment="1">
      <alignment/>
    </xf>
    <xf numFmtId="0" fontId="4" fillId="0" borderId="17" xfId="0" applyFont="1" applyBorder="1" applyAlignment="1">
      <alignment/>
    </xf>
    <xf numFmtId="0" fontId="1" fillId="0" borderId="0" xfId="0" applyFont="1" applyAlignment="1">
      <alignment horizontal="center"/>
    </xf>
    <xf numFmtId="2" fontId="0" fillId="0" borderId="0" xfId="0" applyNumberFormat="1" applyFont="1" applyAlignment="1">
      <alignment horizontal="left" wrapText="1"/>
    </xf>
    <xf numFmtId="2" fontId="0" fillId="0" borderId="0" xfId="0" applyNumberFormat="1" applyFont="1" applyAlignment="1">
      <alignment horizontal="left" vertic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03"/>
  <sheetViews>
    <sheetView workbookViewId="0" topLeftCell="A92">
      <selection activeCell="I112" sqref="I112"/>
    </sheetView>
  </sheetViews>
  <sheetFormatPr defaultColWidth="9.140625" defaultRowHeight="12.75"/>
  <cols>
    <col min="1" max="1" width="2.421875" style="3" customWidth="1"/>
    <col min="2" max="2" width="3.421875" style="3" customWidth="1"/>
    <col min="3" max="3" width="24.00390625" style="3" customWidth="1"/>
    <col min="4" max="4" width="7.7109375" style="3" customWidth="1"/>
    <col min="5" max="5" width="13.7109375" style="3" customWidth="1"/>
    <col min="6" max="6" width="15.00390625" style="3" customWidth="1"/>
    <col min="7" max="7" width="1.57421875" style="3" customWidth="1"/>
    <col min="8" max="8" width="13.8515625" style="3" customWidth="1"/>
    <col min="9" max="9" width="15.57421875" style="3" customWidth="1"/>
    <col min="10" max="10" width="6.140625" style="3" hidden="1" customWidth="1"/>
    <col min="11" max="16384" width="4.140625" style="3" customWidth="1"/>
  </cols>
  <sheetData>
    <row r="1" spans="2:12" ht="12.75">
      <c r="B1" s="110" t="s">
        <v>86</v>
      </c>
      <c r="C1" s="110"/>
      <c r="D1" s="110"/>
      <c r="E1" s="110"/>
      <c r="F1" s="110"/>
      <c r="G1" s="110"/>
      <c r="H1" s="110"/>
      <c r="I1" s="110"/>
      <c r="J1" s="12"/>
      <c r="K1" s="12"/>
      <c r="L1" s="12"/>
    </row>
    <row r="2" spans="2:12" ht="12.75">
      <c r="B2" s="110" t="s">
        <v>154</v>
      </c>
      <c r="C2" s="110"/>
      <c r="D2" s="110"/>
      <c r="E2" s="110"/>
      <c r="F2" s="110"/>
      <c r="G2" s="110"/>
      <c r="H2" s="110"/>
      <c r="I2" s="110"/>
      <c r="J2" s="12"/>
      <c r="K2" s="12"/>
      <c r="L2" s="12"/>
    </row>
    <row r="3" spans="1:10" ht="12">
      <c r="A3" s="6"/>
      <c r="B3" s="6"/>
      <c r="C3" s="6"/>
      <c r="D3" s="6"/>
      <c r="E3" s="6"/>
      <c r="F3" s="6"/>
      <c r="G3" s="6"/>
      <c r="H3" s="6"/>
      <c r="I3" s="6"/>
      <c r="J3" s="6"/>
    </row>
    <row r="4" ht="12">
      <c r="A4" s="38" t="s">
        <v>265</v>
      </c>
    </row>
    <row r="6" ht="12">
      <c r="A6" s="3" t="s">
        <v>0</v>
      </c>
    </row>
    <row r="7" ht="12">
      <c r="A7" s="3" t="s">
        <v>1</v>
      </c>
    </row>
    <row r="8" ht="12">
      <c r="A8" s="3" t="s">
        <v>2</v>
      </c>
    </row>
    <row r="9" ht="12">
      <c r="A9" s="3" t="s">
        <v>3</v>
      </c>
    </row>
    <row r="10" ht="12">
      <c r="E10" s="70"/>
    </row>
    <row r="11" ht="12">
      <c r="A11" s="4"/>
    </row>
    <row r="12" ht="12">
      <c r="A12" s="4" t="s">
        <v>86</v>
      </c>
    </row>
    <row r="13" ht="12">
      <c r="A13" s="5" t="s">
        <v>205</v>
      </c>
    </row>
    <row r="15" ht="12">
      <c r="A15" s="5" t="s">
        <v>171</v>
      </c>
    </row>
    <row r="17" spans="5:10" ht="12">
      <c r="E17" s="25" t="s">
        <v>241</v>
      </c>
      <c r="F17" s="25"/>
      <c r="G17" s="11"/>
      <c r="H17" s="25" t="s">
        <v>242</v>
      </c>
      <c r="I17" s="25"/>
      <c r="J17" s="11"/>
    </row>
    <row r="18" spans="5:10" ht="12">
      <c r="E18" s="8" t="s">
        <v>4</v>
      </c>
      <c r="F18" s="8" t="s">
        <v>246</v>
      </c>
      <c r="G18" s="4"/>
      <c r="H18" s="8" t="s">
        <v>4</v>
      </c>
      <c r="I18" s="8" t="s">
        <v>246</v>
      </c>
      <c r="J18" s="4"/>
    </row>
    <row r="19" spans="5:10" ht="12">
      <c r="E19" s="8" t="s">
        <v>200</v>
      </c>
      <c r="F19" s="8" t="s">
        <v>243</v>
      </c>
      <c r="G19" s="4"/>
      <c r="H19" s="8" t="s">
        <v>200</v>
      </c>
      <c r="I19" s="8" t="s">
        <v>243</v>
      </c>
      <c r="J19" s="4"/>
    </row>
    <row r="20" spans="5:10" ht="12">
      <c r="E20" s="8" t="s">
        <v>5</v>
      </c>
      <c r="F20" s="8" t="s">
        <v>5</v>
      </c>
      <c r="G20" s="4"/>
      <c r="H20" s="8" t="s">
        <v>204</v>
      </c>
      <c r="I20" s="8" t="s">
        <v>244</v>
      </c>
      <c r="J20" s="4"/>
    </row>
    <row r="21" spans="5:10" ht="12">
      <c r="E21" s="24" t="s">
        <v>202</v>
      </c>
      <c r="F21" s="24" t="s">
        <v>172</v>
      </c>
      <c r="G21" s="9"/>
      <c r="H21" s="9" t="str">
        <f>E21</f>
        <v>1 JAN 2002 TO</v>
      </c>
      <c r="I21" s="24" t="str">
        <f>F21</f>
        <v>1 MAY 2001 TO</v>
      </c>
      <c r="J21" s="9" t="s">
        <v>6</v>
      </c>
    </row>
    <row r="22" spans="5:10" ht="12">
      <c r="E22" s="24" t="s">
        <v>201</v>
      </c>
      <c r="F22" s="24" t="s">
        <v>203</v>
      </c>
      <c r="G22" s="9"/>
      <c r="H22" s="24" t="str">
        <f>E22</f>
        <v>31 MAR 2002</v>
      </c>
      <c r="I22" s="9" t="str">
        <f>F22</f>
        <v>31 JUL 2001</v>
      </c>
      <c r="J22" s="9"/>
    </row>
    <row r="23" spans="5:10" ht="12">
      <c r="E23" s="24"/>
      <c r="F23" s="9" t="s">
        <v>185</v>
      </c>
      <c r="G23" s="9"/>
      <c r="H23" s="24"/>
      <c r="I23" s="9" t="s">
        <v>185</v>
      </c>
      <c r="J23" s="9"/>
    </row>
    <row r="24" spans="5:10" ht="12">
      <c r="E24" s="8" t="s">
        <v>7</v>
      </c>
      <c r="F24" s="8" t="s">
        <v>7</v>
      </c>
      <c r="G24" s="10"/>
      <c r="H24" s="8" t="s">
        <v>7</v>
      </c>
      <c r="I24" s="8" t="s">
        <v>7</v>
      </c>
      <c r="J24" s="10" t="s">
        <v>8</v>
      </c>
    </row>
    <row r="25" spans="5:10" ht="12">
      <c r="E25" s="8"/>
      <c r="F25" s="8"/>
      <c r="G25" s="51"/>
      <c r="H25" s="8"/>
      <c r="I25" s="8"/>
      <c r="J25" s="10"/>
    </row>
    <row r="26" spans="1:10" ht="12.75" thickBot="1">
      <c r="A26" s="7" t="s">
        <v>9</v>
      </c>
      <c r="B26" s="6" t="s">
        <v>10</v>
      </c>
      <c r="C26" s="3" t="s">
        <v>88</v>
      </c>
      <c r="E26" s="22">
        <v>287772</v>
      </c>
      <c r="F26" s="26">
        <v>272750</v>
      </c>
      <c r="G26" s="43"/>
      <c r="H26" s="22">
        <f>E26</f>
        <v>287772</v>
      </c>
      <c r="I26" s="22">
        <f>F26</f>
        <v>272750</v>
      </c>
      <c r="J26" s="34" t="s">
        <v>186</v>
      </c>
    </row>
    <row r="27" spans="2:10" ht="17.25" customHeight="1" thickBot="1" thickTop="1">
      <c r="B27" s="6" t="s">
        <v>11</v>
      </c>
      <c r="C27" s="3" t="s">
        <v>90</v>
      </c>
      <c r="E27" s="52">
        <v>0</v>
      </c>
      <c r="F27" s="26">
        <v>0</v>
      </c>
      <c r="G27" s="43"/>
      <c r="H27" s="52">
        <v>0</v>
      </c>
      <c r="I27" s="52">
        <v>0</v>
      </c>
      <c r="J27" s="20">
        <v>0</v>
      </c>
    </row>
    <row r="28" spans="2:10" ht="18" customHeight="1" thickBot="1" thickTop="1">
      <c r="B28" s="6" t="s">
        <v>12</v>
      </c>
      <c r="C28" s="3" t="s">
        <v>89</v>
      </c>
      <c r="E28" s="22">
        <v>3236</v>
      </c>
      <c r="F28" s="26">
        <v>1328</v>
      </c>
      <c r="G28" s="43"/>
      <c r="H28" s="22">
        <f>E28</f>
        <v>3236</v>
      </c>
      <c r="I28" s="22">
        <f>F28</f>
        <v>1328</v>
      </c>
      <c r="J28" s="34" t="s">
        <v>182</v>
      </c>
    </row>
    <row r="29" spans="2:10" ht="12.75" thickTop="1">
      <c r="B29" s="6"/>
      <c r="E29" s="20"/>
      <c r="F29" s="48"/>
      <c r="G29" s="6"/>
      <c r="H29" s="20"/>
      <c r="I29" s="20"/>
      <c r="J29" s="6"/>
    </row>
    <row r="30" spans="1:6" ht="12">
      <c r="A30" s="7" t="s">
        <v>13</v>
      </c>
      <c r="B30" s="6" t="s">
        <v>10</v>
      </c>
      <c r="C30" s="3" t="s">
        <v>135</v>
      </c>
      <c r="F30" s="49"/>
    </row>
    <row r="31" spans="2:10" ht="12">
      <c r="B31" s="6"/>
      <c r="C31" s="3" t="s">
        <v>136</v>
      </c>
      <c r="E31" s="20"/>
      <c r="F31" s="48"/>
      <c r="G31" s="6"/>
      <c r="H31" s="20"/>
      <c r="I31" s="20"/>
      <c r="J31" s="6"/>
    </row>
    <row r="32" spans="2:10" ht="12">
      <c r="B32" s="6"/>
      <c r="C32" s="3" t="s">
        <v>91</v>
      </c>
      <c r="E32" s="20"/>
      <c r="F32" s="48"/>
      <c r="G32" s="6"/>
      <c r="H32" s="20"/>
      <c r="I32" s="20"/>
      <c r="J32" s="6"/>
    </row>
    <row r="33" spans="2:10" ht="12">
      <c r="B33" s="6"/>
      <c r="C33" s="3" t="s">
        <v>95</v>
      </c>
      <c r="E33" s="20"/>
      <c r="F33" s="48"/>
      <c r="G33" s="6"/>
      <c r="H33" s="20"/>
      <c r="I33" s="20"/>
      <c r="J33" s="6"/>
    </row>
    <row r="34" spans="2:10" ht="12">
      <c r="B34" s="6"/>
      <c r="C34" s="3" t="s">
        <v>92</v>
      </c>
      <c r="E34" s="20">
        <v>104957</v>
      </c>
      <c r="F34" s="48">
        <v>96687</v>
      </c>
      <c r="G34" s="43"/>
      <c r="H34" s="20">
        <f aca="true" t="shared" si="0" ref="H34:I36">E34</f>
        <v>104957</v>
      </c>
      <c r="I34" s="20">
        <f t="shared" si="0"/>
        <v>96687</v>
      </c>
      <c r="J34" s="31" t="s">
        <v>187</v>
      </c>
    </row>
    <row r="35" spans="2:10" ht="12">
      <c r="B35" s="6" t="s">
        <v>11</v>
      </c>
      <c r="C35" s="3" t="s">
        <v>93</v>
      </c>
      <c r="E35" s="20">
        <v>-15924</v>
      </c>
      <c r="F35" s="48">
        <v>-15032</v>
      </c>
      <c r="G35" s="43"/>
      <c r="H35" s="20">
        <f t="shared" si="0"/>
        <v>-15924</v>
      </c>
      <c r="I35" s="20">
        <f t="shared" si="0"/>
        <v>-15032</v>
      </c>
      <c r="J35" s="31" t="s">
        <v>183</v>
      </c>
    </row>
    <row r="36" spans="2:10" ht="12">
      <c r="B36" s="6" t="s">
        <v>14</v>
      </c>
      <c r="C36" s="3" t="s">
        <v>15</v>
      </c>
      <c r="E36" s="20">
        <v>-38711</v>
      </c>
      <c r="F36" s="48">
        <v>-34906</v>
      </c>
      <c r="G36" s="43"/>
      <c r="H36" s="20">
        <f t="shared" si="0"/>
        <v>-38711</v>
      </c>
      <c r="I36" s="20">
        <f t="shared" si="0"/>
        <v>-34906</v>
      </c>
      <c r="J36" s="31" t="s">
        <v>184</v>
      </c>
    </row>
    <row r="37" spans="2:10" ht="12">
      <c r="B37" s="6" t="s">
        <v>16</v>
      </c>
      <c r="C37" s="3" t="s">
        <v>17</v>
      </c>
      <c r="E37" s="53">
        <v>0</v>
      </c>
      <c r="F37" s="53">
        <v>0</v>
      </c>
      <c r="G37" s="43"/>
      <c r="H37" s="53">
        <v>0</v>
      </c>
      <c r="I37" s="53">
        <v>0</v>
      </c>
      <c r="J37" s="27">
        <v>0</v>
      </c>
    </row>
    <row r="38" spans="2:6" ht="12">
      <c r="B38" s="6" t="s">
        <v>18</v>
      </c>
      <c r="C38" s="3" t="s">
        <v>94</v>
      </c>
      <c r="F38" s="49"/>
    </row>
    <row r="39" spans="2:9" ht="12">
      <c r="B39" s="6"/>
      <c r="C39" s="3" t="s">
        <v>95</v>
      </c>
      <c r="E39" s="20"/>
      <c r="F39" s="48"/>
      <c r="H39" s="20"/>
      <c r="I39" s="20"/>
    </row>
    <row r="40" spans="2:10" ht="12">
      <c r="B40" s="6"/>
      <c r="C40" s="3" t="s">
        <v>92</v>
      </c>
      <c r="E40" s="20">
        <f>SUM(E34:E37)</f>
        <v>50322</v>
      </c>
      <c r="F40" s="20">
        <f>SUM(F34:F37)</f>
        <v>46749</v>
      </c>
      <c r="G40" s="43"/>
      <c r="H40" s="20">
        <f>SUM(H34:H37)</f>
        <v>50322</v>
      </c>
      <c r="I40" s="20">
        <f>SUM(I34:I37)</f>
        <v>46749</v>
      </c>
      <c r="J40" s="42" t="s">
        <v>188</v>
      </c>
    </row>
    <row r="41" spans="2:6" ht="12">
      <c r="B41" s="6" t="s">
        <v>20</v>
      </c>
      <c r="C41" s="3" t="s">
        <v>96</v>
      </c>
      <c r="F41" s="49"/>
    </row>
    <row r="42" spans="2:10" ht="12">
      <c r="B42" s="6"/>
      <c r="C42" s="3" t="s">
        <v>21</v>
      </c>
      <c r="E42" s="53">
        <v>0</v>
      </c>
      <c r="F42" s="53">
        <v>0</v>
      </c>
      <c r="G42" s="43"/>
      <c r="H42" s="53">
        <v>0</v>
      </c>
      <c r="I42" s="53">
        <v>0</v>
      </c>
      <c r="J42" s="20">
        <v>0</v>
      </c>
    </row>
    <row r="43" spans="2:6" ht="12">
      <c r="B43" s="6" t="s">
        <v>22</v>
      </c>
      <c r="C43" s="3" t="s">
        <v>97</v>
      </c>
      <c r="F43" s="49"/>
    </row>
    <row r="44" spans="2:10" ht="12">
      <c r="B44" s="6"/>
      <c r="C44" s="3" t="s">
        <v>19</v>
      </c>
      <c r="E44" s="20"/>
      <c r="F44" s="48"/>
      <c r="G44" s="21"/>
      <c r="H44" s="20"/>
      <c r="I44" s="20"/>
      <c r="J44" s="21"/>
    </row>
    <row r="45" spans="2:10" ht="12">
      <c r="B45" s="6"/>
      <c r="C45" s="3" t="s">
        <v>137</v>
      </c>
      <c r="E45" s="20"/>
      <c r="F45" s="48"/>
      <c r="G45" s="21"/>
      <c r="H45" s="20"/>
      <c r="I45" s="20"/>
      <c r="J45" s="21"/>
    </row>
    <row r="46" spans="2:10" ht="12">
      <c r="B46" s="6"/>
      <c r="C46" s="3" t="s">
        <v>138</v>
      </c>
      <c r="E46" s="20">
        <f>E40+E42</f>
        <v>50322</v>
      </c>
      <c r="F46" s="20">
        <f>F40+F42</f>
        <v>46749</v>
      </c>
      <c r="G46" s="21"/>
      <c r="H46" s="20">
        <f>H40+H42</f>
        <v>50322</v>
      </c>
      <c r="I46" s="20">
        <f>I40+I42</f>
        <v>46749</v>
      </c>
      <c r="J46" s="21" t="str">
        <f>J40</f>
        <v>-20</v>
      </c>
    </row>
    <row r="47" spans="2:10" ht="12">
      <c r="B47" s="6" t="s">
        <v>23</v>
      </c>
      <c r="C47" s="3" t="s">
        <v>98</v>
      </c>
      <c r="E47" s="23">
        <v>-14000</v>
      </c>
      <c r="F47" s="53">
        <v>0</v>
      </c>
      <c r="G47" s="21"/>
      <c r="H47" s="23">
        <f>+E47</f>
        <v>-14000</v>
      </c>
      <c r="I47" s="53">
        <v>0</v>
      </c>
      <c r="J47" s="47" t="s">
        <v>189</v>
      </c>
    </row>
    <row r="48" spans="2:6" ht="12">
      <c r="B48" s="6" t="s">
        <v>24</v>
      </c>
      <c r="C48" s="3" t="s">
        <v>99</v>
      </c>
      <c r="F48" s="49"/>
    </row>
    <row r="49" spans="2:10" ht="12">
      <c r="B49" s="6"/>
      <c r="C49" s="3" t="s">
        <v>146</v>
      </c>
      <c r="E49" s="20">
        <f>E46+E47</f>
        <v>36322</v>
      </c>
      <c r="F49" s="20">
        <f>F46+F47</f>
        <v>46749</v>
      </c>
      <c r="G49" s="21"/>
      <c r="H49" s="20">
        <f>H46+H47</f>
        <v>36322</v>
      </c>
      <c r="I49" s="20">
        <f>I46+I47</f>
        <v>46749</v>
      </c>
      <c r="J49" s="21" t="s">
        <v>190</v>
      </c>
    </row>
    <row r="50" spans="2:10" ht="12">
      <c r="B50" s="6"/>
      <c r="C50" s="3" t="s">
        <v>106</v>
      </c>
      <c r="E50" s="54">
        <v>0</v>
      </c>
      <c r="F50" s="54">
        <v>0</v>
      </c>
      <c r="G50" s="43"/>
      <c r="H50" s="54">
        <v>0</v>
      </c>
      <c r="I50" s="54">
        <v>0</v>
      </c>
      <c r="J50" s="33">
        <v>0</v>
      </c>
    </row>
    <row r="51" spans="2:10" ht="12">
      <c r="B51" s="6" t="s">
        <v>25</v>
      </c>
      <c r="C51" s="3" t="s">
        <v>100</v>
      </c>
      <c r="E51" s="33"/>
      <c r="F51" s="50"/>
      <c r="G51" s="20"/>
      <c r="H51" s="33"/>
      <c r="I51" s="33"/>
      <c r="J51" s="20"/>
    </row>
    <row r="52" spans="2:10" ht="12">
      <c r="B52" s="6"/>
      <c r="C52" s="3" t="s">
        <v>101</v>
      </c>
      <c r="E52" s="53">
        <v>0</v>
      </c>
      <c r="F52" s="53">
        <v>0</v>
      </c>
      <c r="G52" s="43"/>
      <c r="H52" s="53">
        <v>0</v>
      </c>
      <c r="I52" s="53">
        <v>0</v>
      </c>
      <c r="J52" s="20">
        <v>0</v>
      </c>
    </row>
    <row r="53" spans="2:6" ht="12">
      <c r="B53" s="6" t="s">
        <v>26</v>
      </c>
      <c r="C53" s="3" t="s">
        <v>102</v>
      </c>
      <c r="F53" s="49"/>
    </row>
    <row r="54" spans="2:6" ht="12">
      <c r="B54" s="6"/>
      <c r="C54" s="3" t="s">
        <v>103</v>
      </c>
      <c r="F54" s="49"/>
    </row>
    <row r="55" spans="2:10" ht="12">
      <c r="B55" s="6"/>
      <c r="C55" s="3" t="s">
        <v>104</v>
      </c>
      <c r="E55" s="20">
        <f>SUM(E49:E52)</f>
        <v>36322</v>
      </c>
      <c r="F55" s="20">
        <f>SUM(F49:F52)</f>
        <v>46749</v>
      </c>
      <c r="G55" s="21"/>
      <c r="H55" s="20">
        <f>SUM(H49:H52)</f>
        <v>36322</v>
      </c>
      <c r="I55" s="20">
        <f>SUM(I49:I52)</f>
        <v>46749</v>
      </c>
      <c r="J55" s="21" t="str">
        <f>J49</f>
        <v>+16</v>
      </c>
    </row>
    <row r="56" spans="2:10" ht="12">
      <c r="B56" s="6" t="s">
        <v>105</v>
      </c>
      <c r="C56" s="3" t="s">
        <v>27</v>
      </c>
      <c r="E56" s="54">
        <v>0</v>
      </c>
      <c r="F56" s="54">
        <v>0</v>
      </c>
      <c r="G56" s="43"/>
      <c r="H56" s="54">
        <v>0</v>
      </c>
      <c r="I56" s="54">
        <v>0</v>
      </c>
      <c r="J56" s="20">
        <v>0</v>
      </c>
    </row>
    <row r="57" spans="2:10" ht="12">
      <c r="B57" s="6"/>
      <c r="C57" s="3" t="s">
        <v>106</v>
      </c>
      <c r="E57" s="54">
        <v>0</v>
      </c>
      <c r="F57" s="54">
        <v>0</v>
      </c>
      <c r="G57" s="43"/>
      <c r="H57" s="54">
        <v>0</v>
      </c>
      <c r="I57" s="54">
        <v>0</v>
      </c>
      <c r="J57" s="20">
        <v>0</v>
      </c>
    </row>
    <row r="58" spans="2:9" ht="12">
      <c r="B58" s="6"/>
      <c r="C58" s="3" t="s">
        <v>28</v>
      </c>
      <c r="E58" s="20"/>
      <c r="F58" s="48"/>
      <c r="H58" s="20"/>
      <c r="I58" s="20"/>
    </row>
    <row r="59" spans="2:10" ht="12">
      <c r="B59" s="6"/>
      <c r="C59" s="3" t="s">
        <v>145</v>
      </c>
      <c r="E59" s="53">
        <v>0</v>
      </c>
      <c r="F59" s="53">
        <v>0</v>
      </c>
      <c r="G59" s="43"/>
      <c r="H59" s="53">
        <v>0</v>
      </c>
      <c r="I59" s="53">
        <v>0</v>
      </c>
      <c r="J59" s="20">
        <v>0</v>
      </c>
    </row>
    <row r="60" spans="2:6" ht="12">
      <c r="B60" s="6" t="s">
        <v>107</v>
      </c>
      <c r="C60" s="3" t="s">
        <v>108</v>
      </c>
      <c r="F60" s="49"/>
    </row>
    <row r="61" spans="2:10" ht="12.75" thickBot="1">
      <c r="B61" s="6"/>
      <c r="C61" s="3" t="s">
        <v>29</v>
      </c>
      <c r="E61" s="22">
        <f>SUM(E55:E59)</f>
        <v>36322</v>
      </c>
      <c r="F61" s="22">
        <f>SUM(F55:F59)</f>
        <v>46749</v>
      </c>
      <c r="G61" s="21"/>
      <c r="H61" s="22">
        <f>SUM(H55:H59)</f>
        <v>36322</v>
      </c>
      <c r="I61" s="22">
        <f>SUM(I55:I59)</f>
        <v>46749</v>
      </c>
      <c r="J61" s="21" t="str">
        <f>J49</f>
        <v>+16</v>
      </c>
    </row>
    <row r="62" ht="12.75" thickTop="1"/>
    <row r="64" spans="1:9" ht="12">
      <c r="A64" s="3" t="s">
        <v>30</v>
      </c>
      <c r="E64" s="20"/>
      <c r="F64" s="20"/>
      <c r="H64" s="20"/>
      <c r="I64" s="20"/>
    </row>
    <row r="65" ht="12">
      <c r="A65" s="3" t="s">
        <v>206</v>
      </c>
    </row>
    <row r="67" spans="5:9" ht="12">
      <c r="E67" s="20"/>
      <c r="F67" s="20"/>
      <c r="H67" s="20"/>
      <c r="I67" s="20"/>
    </row>
    <row r="68" spans="5:9" ht="12">
      <c r="E68" s="20"/>
      <c r="F68" s="20"/>
      <c r="H68" s="20"/>
      <c r="I68" s="20"/>
    </row>
    <row r="69" spans="1:9" ht="12">
      <c r="A69" s="5" t="s">
        <v>31</v>
      </c>
      <c r="E69" s="20"/>
      <c r="F69" s="20"/>
      <c r="H69" s="20"/>
      <c r="I69" s="20"/>
    </row>
    <row r="70" spans="1:9" ht="12">
      <c r="A70" s="5"/>
      <c r="E70" s="20"/>
      <c r="F70" s="20"/>
      <c r="H70" s="20"/>
      <c r="I70" s="20"/>
    </row>
    <row r="71" spans="1:10" ht="12">
      <c r="A71" s="5"/>
      <c r="E71" s="25" t="s">
        <v>241</v>
      </c>
      <c r="F71" s="25"/>
      <c r="G71" s="11"/>
      <c r="H71" s="25" t="s">
        <v>242</v>
      </c>
      <c r="I71" s="25"/>
      <c r="J71" s="11"/>
    </row>
    <row r="72" spans="1:10" ht="12">
      <c r="A72" s="5"/>
      <c r="E72" s="8" t="s">
        <v>4</v>
      </c>
      <c r="F72" s="8" t="s">
        <v>246</v>
      </c>
      <c r="G72" s="4"/>
      <c r="H72" s="8" t="s">
        <v>4</v>
      </c>
      <c r="I72" s="8" t="s">
        <v>246</v>
      </c>
      <c r="J72" s="4"/>
    </row>
    <row r="73" spans="1:10" ht="12">
      <c r="A73" s="5"/>
      <c r="E73" s="8" t="s">
        <v>200</v>
      </c>
      <c r="F73" s="8" t="s">
        <v>243</v>
      </c>
      <c r="G73" s="4"/>
      <c r="H73" s="8" t="s">
        <v>200</v>
      </c>
      <c r="I73" s="8" t="s">
        <v>243</v>
      </c>
      <c r="J73" s="4"/>
    </row>
    <row r="74" spans="1:10" ht="12">
      <c r="A74" s="5"/>
      <c r="E74" s="8" t="s">
        <v>5</v>
      </c>
      <c r="F74" s="8" t="s">
        <v>5</v>
      </c>
      <c r="G74" s="4"/>
      <c r="H74" s="8" t="s">
        <v>204</v>
      </c>
      <c r="I74" s="8" t="s">
        <v>244</v>
      </c>
      <c r="J74" s="9" t="s">
        <v>6</v>
      </c>
    </row>
    <row r="75" spans="1:10" ht="12">
      <c r="A75" s="5"/>
      <c r="E75" s="9" t="str">
        <f>E21</f>
        <v>1 JAN 2002 TO</v>
      </c>
      <c r="F75" s="9" t="str">
        <f>F21</f>
        <v>1 MAY 2001 TO</v>
      </c>
      <c r="G75" s="9"/>
      <c r="H75" s="9" t="str">
        <f>E75</f>
        <v>1 JAN 2002 TO</v>
      </c>
      <c r="I75" s="24" t="str">
        <f>I21</f>
        <v>1 MAY 2001 TO</v>
      </c>
      <c r="J75" s="9"/>
    </row>
    <row r="76" spans="1:10" ht="12">
      <c r="A76" s="5"/>
      <c r="E76" s="24" t="str">
        <f>E22</f>
        <v>31 MAR 2002</v>
      </c>
      <c r="F76" s="9" t="str">
        <f>F22</f>
        <v>31 JUL 2001</v>
      </c>
      <c r="G76" s="9"/>
      <c r="H76" s="24" t="str">
        <f>E76</f>
        <v>31 MAR 2002</v>
      </c>
      <c r="I76" s="9" t="str">
        <f>I22</f>
        <v>31 JUL 2001</v>
      </c>
      <c r="J76" s="10" t="s">
        <v>8</v>
      </c>
    </row>
    <row r="77" spans="1:10" ht="12">
      <c r="A77" s="5"/>
      <c r="E77" s="24"/>
      <c r="F77" s="9" t="s">
        <v>185</v>
      </c>
      <c r="G77" s="9"/>
      <c r="H77" s="24"/>
      <c r="I77" s="9" t="s">
        <v>185</v>
      </c>
      <c r="J77" s="10"/>
    </row>
    <row r="78" spans="5:9" ht="12">
      <c r="E78" s="8" t="s">
        <v>7</v>
      </c>
      <c r="F78" s="8" t="s">
        <v>7</v>
      </c>
      <c r="G78" s="10"/>
      <c r="H78" s="8" t="s">
        <v>7</v>
      </c>
      <c r="I78" s="8" t="s">
        <v>7</v>
      </c>
    </row>
    <row r="79" spans="5:9" ht="12">
      <c r="E79" s="8"/>
      <c r="F79" s="8"/>
      <c r="G79" s="10"/>
      <c r="H79" s="8"/>
      <c r="I79" s="8"/>
    </row>
    <row r="80" spans="1:9" ht="12">
      <c r="A80" s="7" t="s">
        <v>32</v>
      </c>
      <c r="C80" s="3" t="s">
        <v>33</v>
      </c>
      <c r="E80" s="20"/>
      <c r="F80" s="20"/>
      <c r="H80" s="20"/>
      <c r="I80" s="20"/>
    </row>
    <row r="81" spans="3:9" ht="12">
      <c r="C81" s="3" t="s">
        <v>109</v>
      </c>
      <c r="E81" s="20"/>
      <c r="F81" s="20"/>
      <c r="H81" s="20"/>
      <c r="I81" s="20"/>
    </row>
    <row r="82" spans="3:9" ht="12">
      <c r="C82" s="3" t="s">
        <v>34</v>
      </c>
      <c r="E82" s="20"/>
      <c r="F82" s="20"/>
      <c r="H82" s="20"/>
      <c r="I82" s="20"/>
    </row>
    <row r="83" spans="3:9" ht="12">
      <c r="C83" s="3" t="s">
        <v>35</v>
      </c>
      <c r="E83" s="20"/>
      <c r="F83" s="20"/>
      <c r="H83" s="20"/>
      <c r="I83" s="20"/>
    </row>
    <row r="84" spans="3:9" ht="12">
      <c r="C84" s="3" t="s">
        <v>156</v>
      </c>
      <c r="E84" s="20"/>
      <c r="F84" s="20"/>
      <c r="H84" s="20"/>
      <c r="I84" s="20"/>
    </row>
    <row r="85" spans="3:9" ht="12">
      <c r="C85" s="3" t="s">
        <v>157</v>
      </c>
      <c r="E85" s="20"/>
      <c r="F85" s="20"/>
      <c r="H85" s="20"/>
      <c r="I85" s="20"/>
    </row>
    <row r="86" spans="3:10" ht="12.75" thickBot="1">
      <c r="C86" s="3" t="s">
        <v>158</v>
      </c>
      <c r="E86" s="44">
        <f>E61/750000*100</f>
        <v>4.842933333333333</v>
      </c>
      <c r="F86" s="44">
        <f>F61/750000*100</f>
        <v>6.2332</v>
      </c>
      <c r="G86" s="43"/>
      <c r="H86" s="44">
        <f>H61/750000*100</f>
        <v>4.842933333333333</v>
      </c>
      <c r="I86" s="44">
        <f>I61/750000*100</f>
        <v>6.2332</v>
      </c>
      <c r="J86" s="42" t="s">
        <v>190</v>
      </c>
    </row>
    <row r="87" spans="3:9" ht="12.75" thickTop="1">
      <c r="C87" s="3" t="s">
        <v>111</v>
      </c>
      <c r="E87" s="20"/>
      <c r="F87" s="20"/>
      <c r="H87" s="20"/>
      <c r="I87" s="20"/>
    </row>
    <row r="88" spans="3:10" ht="12.75" thickBot="1">
      <c r="C88" s="3" t="s">
        <v>110</v>
      </c>
      <c r="E88" s="26" t="s">
        <v>36</v>
      </c>
      <c r="F88" s="26" t="s">
        <v>36</v>
      </c>
      <c r="G88" s="6"/>
      <c r="H88" s="26" t="s">
        <v>36</v>
      </c>
      <c r="I88" s="26" t="s">
        <v>36</v>
      </c>
      <c r="J88" s="6" t="s">
        <v>36</v>
      </c>
    </row>
    <row r="89" spans="5:9" ht="12.75" thickTop="1">
      <c r="E89" s="20"/>
      <c r="F89" s="20"/>
      <c r="H89" s="20"/>
      <c r="I89" s="20"/>
    </row>
    <row r="90" spans="5:9" ht="12">
      <c r="E90" s="20"/>
      <c r="F90" s="20"/>
      <c r="H90" s="20"/>
      <c r="I90" s="20"/>
    </row>
    <row r="91" ht="12">
      <c r="B91" s="4" t="s">
        <v>37</v>
      </c>
    </row>
    <row r="92" ht="12">
      <c r="C92" s="3" t="s">
        <v>38</v>
      </c>
    </row>
    <row r="94" spans="2:3" ht="12" hidden="1">
      <c r="B94" s="3" t="s">
        <v>194</v>
      </c>
      <c r="C94" s="3" t="s">
        <v>195</v>
      </c>
    </row>
    <row r="95" ht="12" hidden="1">
      <c r="C95" s="3" t="s">
        <v>196</v>
      </c>
    </row>
    <row r="99" spans="2:3" ht="12">
      <c r="B99" s="4"/>
      <c r="C99" s="4"/>
    </row>
    <row r="103" ht="12">
      <c r="C103" s="41"/>
    </row>
  </sheetData>
  <mergeCells count="2">
    <mergeCell ref="B1:I1"/>
    <mergeCell ref="B2:I2"/>
  </mergeCells>
  <printOptions horizontalCentered="1"/>
  <pageMargins left="0.5" right="0.37" top="1" bottom="1" header="0.75" footer="1"/>
  <pageSetup horizontalDpi="300" verticalDpi="300" orientation="portrait" paperSize="9" scale="90" r:id="rId1"/>
  <headerFooter alignWithMargins="0">
    <oddFooter>&amp;C&amp;9Page &amp;P of 6</oddFooter>
  </headerFooter>
  <rowBreaks count="1" manualBreakCount="1">
    <brk id="62" max="11" man="1"/>
  </rowBreaks>
</worksheet>
</file>

<file path=xl/worksheets/sheet2.xml><?xml version="1.0" encoding="utf-8"?>
<worksheet xmlns="http://schemas.openxmlformats.org/spreadsheetml/2006/main" xmlns:r="http://schemas.openxmlformats.org/officeDocument/2006/relationships">
  <dimension ref="A6:H58"/>
  <sheetViews>
    <sheetView workbookViewId="0" topLeftCell="A1">
      <selection activeCell="C55" sqref="C55"/>
    </sheetView>
  </sheetViews>
  <sheetFormatPr defaultColWidth="9.140625" defaultRowHeight="12.75"/>
  <cols>
    <col min="1" max="1" width="3.57421875" style="3" customWidth="1"/>
    <col min="2" max="2" width="2.140625" style="3" customWidth="1"/>
    <col min="3" max="3" width="31.57421875" style="3" customWidth="1"/>
    <col min="4" max="4" width="2.421875" style="3" customWidth="1"/>
    <col min="5" max="5" width="18.421875" style="3" customWidth="1"/>
    <col min="6" max="6" width="2.421875" style="3" customWidth="1"/>
    <col min="7" max="7" width="18.28125" style="3" customWidth="1"/>
    <col min="8" max="16384" width="8.00390625" style="3" customWidth="1"/>
  </cols>
  <sheetData>
    <row r="6" ht="15" customHeight="1">
      <c r="A6" s="4" t="s">
        <v>170</v>
      </c>
    </row>
    <row r="7" spans="5:7" ht="12">
      <c r="E7" s="8" t="s">
        <v>39</v>
      </c>
      <c r="G7" s="8" t="s">
        <v>40</v>
      </c>
    </row>
    <row r="8" spans="5:7" ht="12">
      <c r="E8" s="8" t="s">
        <v>4</v>
      </c>
      <c r="G8" s="8" t="s">
        <v>41</v>
      </c>
    </row>
    <row r="9" spans="5:7" ht="12">
      <c r="E9" s="8" t="s">
        <v>5</v>
      </c>
      <c r="G9" s="8" t="s">
        <v>208</v>
      </c>
    </row>
    <row r="10" spans="5:7" ht="12">
      <c r="E10" s="24" t="s">
        <v>207</v>
      </c>
      <c r="G10" s="24" t="s">
        <v>173</v>
      </c>
    </row>
    <row r="11" spans="5:7" ht="12">
      <c r="E11" s="24"/>
      <c r="G11" s="24" t="s">
        <v>209</v>
      </c>
    </row>
    <row r="12" spans="5:7" ht="12">
      <c r="E12" s="8" t="s">
        <v>7</v>
      </c>
      <c r="G12" s="8" t="s">
        <v>7</v>
      </c>
    </row>
    <row r="14" spans="1:7" ht="12">
      <c r="A14" s="42" t="s">
        <v>9</v>
      </c>
      <c r="B14" s="3" t="s">
        <v>112</v>
      </c>
      <c r="E14" s="20">
        <v>2039072</v>
      </c>
      <c r="F14" s="20"/>
      <c r="G14" s="20">
        <v>1978049</v>
      </c>
    </row>
    <row r="15" spans="1:7" ht="12">
      <c r="A15" s="42" t="s">
        <v>13</v>
      </c>
      <c r="B15" s="3" t="s">
        <v>113</v>
      </c>
      <c r="E15" s="20">
        <v>0</v>
      </c>
      <c r="F15" s="20"/>
      <c r="G15" s="20">
        <v>0</v>
      </c>
    </row>
    <row r="16" spans="1:7" ht="12">
      <c r="A16" s="42" t="s">
        <v>32</v>
      </c>
      <c r="B16" s="3" t="s">
        <v>114</v>
      </c>
      <c r="E16" s="20">
        <v>0</v>
      </c>
      <c r="F16" s="20"/>
      <c r="G16" s="20">
        <v>0</v>
      </c>
    </row>
    <row r="17" spans="1:7" ht="12">
      <c r="A17" s="42" t="s">
        <v>42</v>
      </c>
      <c r="B17" s="3" t="s">
        <v>115</v>
      </c>
      <c r="D17" s="60"/>
      <c r="E17" s="20">
        <v>0</v>
      </c>
      <c r="F17" s="20"/>
      <c r="G17" s="20">
        <v>0</v>
      </c>
    </row>
    <row r="18" spans="1:7" ht="12">
      <c r="A18" s="42" t="s">
        <v>43</v>
      </c>
      <c r="B18" s="3" t="s">
        <v>116</v>
      </c>
      <c r="D18" s="60"/>
      <c r="E18" s="20">
        <v>0</v>
      </c>
      <c r="F18" s="20"/>
      <c r="G18" s="20">
        <v>0</v>
      </c>
    </row>
    <row r="19" spans="1:7" ht="12">
      <c r="A19" s="42" t="s">
        <v>45</v>
      </c>
      <c r="B19" s="3" t="s">
        <v>192</v>
      </c>
      <c r="E19" s="20">
        <f>49919+800</f>
        <v>50719</v>
      </c>
      <c r="F19" s="20"/>
      <c r="G19" s="20">
        <f>818+50904</f>
        <v>51722</v>
      </c>
    </row>
    <row r="20" spans="1:7" ht="12">
      <c r="A20" s="42" t="s">
        <v>48</v>
      </c>
      <c r="B20" s="3" t="s">
        <v>117</v>
      </c>
      <c r="E20" s="20">
        <v>0</v>
      </c>
      <c r="F20" s="20"/>
      <c r="G20" s="20">
        <v>0</v>
      </c>
    </row>
    <row r="21" spans="1:7" ht="12">
      <c r="A21" s="42"/>
      <c r="E21" s="20"/>
      <c r="F21" s="20"/>
      <c r="G21" s="20"/>
    </row>
    <row r="22" spans="1:7" ht="12">
      <c r="A22" s="42" t="s">
        <v>49</v>
      </c>
      <c r="B22" s="3" t="s">
        <v>44</v>
      </c>
      <c r="E22" s="20"/>
      <c r="F22" s="20"/>
      <c r="G22" s="20"/>
    </row>
    <row r="23" spans="3:7" ht="12">
      <c r="C23" s="61" t="s">
        <v>118</v>
      </c>
      <c r="E23" s="20">
        <v>10713</v>
      </c>
      <c r="F23" s="20"/>
      <c r="G23" s="20">
        <v>14037</v>
      </c>
    </row>
    <row r="24" spans="3:7" ht="12">
      <c r="C24" s="61" t="s">
        <v>119</v>
      </c>
      <c r="E24" s="20">
        <v>94872</v>
      </c>
      <c r="F24" s="20"/>
      <c r="G24" s="20">
        <v>103041</v>
      </c>
    </row>
    <row r="25" spans="3:7" ht="12">
      <c r="C25" s="61" t="s">
        <v>120</v>
      </c>
      <c r="E25" s="20">
        <v>0</v>
      </c>
      <c r="F25" s="20"/>
      <c r="G25" s="20">
        <v>0</v>
      </c>
    </row>
    <row r="26" spans="3:7" ht="12">
      <c r="C26" s="61" t="s">
        <v>147</v>
      </c>
      <c r="E26" s="20">
        <v>4057</v>
      </c>
      <c r="F26" s="20"/>
      <c r="G26" s="20">
        <v>5197</v>
      </c>
    </row>
    <row r="27" spans="3:7" ht="12">
      <c r="C27" s="61" t="s">
        <v>153</v>
      </c>
      <c r="E27" s="20">
        <v>137196</v>
      </c>
      <c r="F27" s="20"/>
      <c r="G27" s="20">
        <f>15663+136803</f>
        <v>152466</v>
      </c>
    </row>
    <row r="28" spans="3:7" ht="12">
      <c r="C28" s="61" t="s">
        <v>193</v>
      </c>
      <c r="E28" s="20">
        <v>23000</v>
      </c>
      <c r="F28" s="20"/>
      <c r="G28" s="20">
        <v>37000</v>
      </c>
    </row>
    <row r="29" spans="3:7" ht="12">
      <c r="C29" s="61" t="s">
        <v>141</v>
      </c>
      <c r="E29" s="20">
        <f>63366-2</f>
        <v>63364</v>
      </c>
      <c r="F29" s="20"/>
      <c r="G29" s="20">
        <v>68849</v>
      </c>
    </row>
    <row r="30" spans="5:7" ht="12">
      <c r="E30" s="62">
        <f>SUM(E23:E29)</f>
        <v>333202</v>
      </c>
      <c r="F30" s="20"/>
      <c r="G30" s="62">
        <f>SUM(G23:G29)</f>
        <v>380590</v>
      </c>
    </row>
    <row r="31" spans="1:7" ht="12">
      <c r="A31" s="7" t="s">
        <v>51</v>
      </c>
      <c r="B31" s="3" t="s">
        <v>46</v>
      </c>
      <c r="E31" s="20"/>
      <c r="F31" s="20"/>
      <c r="G31" s="20"/>
    </row>
    <row r="32" spans="3:7" ht="12">
      <c r="C32" s="61" t="s">
        <v>122</v>
      </c>
      <c r="E32" s="20">
        <v>64767</v>
      </c>
      <c r="F32" s="20"/>
      <c r="G32" s="20">
        <v>60681</v>
      </c>
    </row>
    <row r="33" spans="3:7" ht="12">
      <c r="C33" s="61" t="s">
        <v>121</v>
      </c>
      <c r="E33" s="20">
        <v>361503</v>
      </c>
      <c r="F33" s="20"/>
      <c r="G33" s="20">
        <f>299560+65019</f>
        <v>364579</v>
      </c>
    </row>
    <row r="34" spans="3:7" ht="12">
      <c r="C34" s="61" t="s">
        <v>123</v>
      </c>
      <c r="E34" s="20">
        <v>90354</v>
      </c>
      <c r="F34" s="20"/>
      <c r="G34" s="20">
        <v>90354</v>
      </c>
    </row>
    <row r="35" spans="3:7" ht="12">
      <c r="C35" s="61" t="s">
        <v>124</v>
      </c>
      <c r="E35" s="20">
        <v>0</v>
      </c>
      <c r="F35" s="20"/>
      <c r="G35" s="20">
        <v>0</v>
      </c>
    </row>
    <row r="36" spans="3:7" ht="12">
      <c r="C36" s="61" t="s">
        <v>125</v>
      </c>
      <c r="E36" s="20">
        <v>0</v>
      </c>
      <c r="F36" s="20"/>
      <c r="G36" s="20">
        <v>0</v>
      </c>
    </row>
    <row r="37" spans="3:7" ht="12">
      <c r="C37" s="61" t="s">
        <v>222</v>
      </c>
      <c r="E37" s="23">
        <v>0</v>
      </c>
      <c r="F37" s="20"/>
      <c r="G37" s="23">
        <v>0</v>
      </c>
    </row>
    <row r="38" spans="5:7" ht="12">
      <c r="E38" s="20">
        <f>SUM(E32:E37)</f>
        <v>516624</v>
      </c>
      <c r="F38" s="20"/>
      <c r="G38" s="20">
        <f>SUM(G32:G37)</f>
        <v>515614</v>
      </c>
    </row>
    <row r="39" spans="1:7" ht="12">
      <c r="A39" s="7" t="s">
        <v>52</v>
      </c>
      <c r="B39" s="3" t="s">
        <v>142</v>
      </c>
      <c r="E39" s="62">
        <f>+E30-E38</f>
        <v>-183422</v>
      </c>
      <c r="F39" s="20"/>
      <c r="G39" s="62">
        <f>+G30-G38</f>
        <v>-135024</v>
      </c>
    </row>
    <row r="40" spans="1:7" ht="12.75" thickBot="1">
      <c r="A40" s="7"/>
      <c r="E40" s="63">
        <f>+E39+SUM(E14:E19)</f>
        <v>1906369</v>
      </c>
      <c r="F40" s="20"/>
      <c r="G40" s="63">
        <f>+G39+SUM(G14:G19)</f>
        <v>1894747</v>
      </c>
    </row>
    <row r="41" spans="1:7" ht="12.75" thickTop="1">
      <c r="A41" s="7"/>
      <c r="E41" s="33"/>
      <c r="F41" s="20"/>
      <c r="G41" s="33"/>
    </row>
    <row r="42" spans="1:7" ht="12">
      <c r="A42" s="7" t="s">
        <v>53</v>
      </c>
      <c r="B42" s="3" t="s">
        <v>127</v>
      </c>
      <c r="E42" s="20"/>
      <c r="F42" s="20"/>
      <c r="G42" s="20"/>
    </row>
    <row r="43" spans="2:7" ht="12">
      <c r="B43" s="3" t="s">
        <v>126</v>
      </c>
      <c r="E43" s="20">
        <v>750000</v>
      </c>
      <c r="F43" s="20"/>
      <c r="G43" s="20">
        <v>750000</v>
      </c>
    </row>
    <row r="44" spans="2:7" ht="12">
      <c r="B44" s="3" t="s">
        <v>50</v>
      </c>
      <c r="E44" s="20"/>
      <c r="F44" s="20"/>
      <c r="G44" s="20"/>
    </row>
    <row r="45" spans="3:7" ht="12">
      <c r="C45" s="61" t="s">
        <v>128</v>
      </c>
      <c r="E45" s="20">
        <v>352651</v>
      </c>
      <c r="F45" s="20"/>
      <c r="G45" s="20">
        <v>352651</v>
      </c>
    </row>
    <row r="46" spans="3:7" ht="12">
      <c r="C46" s="61" t="s">
        <v>129</v>
      </c>
      <c r="E46" s="20">
        <v>0</v>
      </c>
      <c r="F46" s="20"/>
      <c r="G46" s="20">
        <v>0</v>
      </c>
    </row>
    <row r="47" spans="3:7" ht="12">
      <c r="C47" s="61" t="s">
        <v>130</v>
      </c>
      <c r="E47" s="20">
        <v>0</v>
      </c>
      <c r="F47" s="20"/>
      <c r="G47" s="20">
        <v>0</v>
      </c>
    </row>
    <row r="48" spans="3:7" ht="12">
      <c r="C48" s="61" t="s">
        <v>131</v>
      </c>
      <c r="E48" s="20">
        <v>0</v>
      </c>
      <c r="F48" s="20"/>
      <c r="G48" s="20">
        <v>0</v>
      </c>
    </row>
    <row r="49" spans="3:7" ht="12">
      <c r="C49" s="61" t="s">
        <v>163</v>
      </c>
      <c r="E49" s="20">
        <v>150416</v>
      </c>
      <c r="F49" s="20"/>
      <c r="G49" s="20">
        <v>114094</v>
      </c>
    </row>
    <row r="50" spans="3:7" ht="12">
      <c r="C50" s="61" t="s">
        <v>47</v>
      </c>
      <c r="E50" s="23">
        <v>0</v>
      </c>
      <c r="F50" s="20"/>
      <c r="G50" s="23">
        <v>0</v>
      </c>
    </row>
    <row r="51" spans="3:7" ht="12">
      <c r="C51" s="61"/>
      <c r="E51" s="20">
        <f>SUM(E43:E50)</f>
        <v>1253067</v>
      </c>
      <c r="F51" s="20"/>
      <c r="G51" s="20">
        <f>SUM(G43:G50)</f>
        <v>1216745</v>
      </c>
    </row>
    <row r="52" spans="1:7" ht="12">
      <c r="A52" s="7" t="s">
        <v>54</v>
      </c>
      <c r="B52" s="3" t="s">
        <v>132</v>
      </c>
      <c r="E52" s="20">
        <v>0</v>
      </c>
      <c r="F52" s="20"/>
      <c r="G52" s="20">
        <v>0</v>
      </c>
    </row>
    <row r="53" spans="1:7" ht="12">
      <c r="A53" s="7" t="s">
        <v>71</v>
      </c>
      <c r="B53" s="3" t="s">
        <v>133</v>
      </c>
      <c r="E53" s="20">
        <v>653302</v>
      </c>
      <c r="F53" s="20"/>
      <c r="G53" s="20">
        <v>678002</v>
      </c>
    </row>
    <row r="54" spans="1:7" ht="12">
      <c r="A54" s="7" t="s">
        <v>73</v>
      </c>
      <c r="B54" s="3" t="s">
        <v>134</v>
      </c>
      <c r="E54" s="20">
        <v>0</v>
      </c>
      <c r="F54" s="20"/>
      <c r="G54" s="20">
        <v>0</v>
      </c>
    </row>
    <row r="55" spans="1:7" ht="12">
      <c r="A55" s="7" t="s">
        <v>75</v>
      </c>
      <c r="B55" s="3" t="s">
        <v>199</v>
      </c>
      <c r="E55" s="20">
        <v>0</v>
      </c>
      <c r="F55" s="20"/>
      <c r="G55" s="20">
        <v>0</v>
      </c>
    </row>
    <row r="56" spans="1:7" ht="12.75" thickBot="1">
      <c r="A56" s="7"/>
      <c r="E56" s="63">
        <f>SUM(E51:E54)</f>
        <v>1906369</v>
      </c>
      <c r="F56" s="20"/>
      <c r="G56" s="63">
        <f>SUM(G51:G54)</f>
        <v>1894747</v>
      </c>
    </row>
    <row r="57" spans="1:7" ht="12.75" thickTop="1">
      <c r="A57" s="7"/>
      <c r="E57" s="64"/>
      <c r="F57" s="20"/>
      <c r="G57" s="33"/>
    </row>
    <row r="58" spans="1:8" ht="12.75" thickBot="1">
      <c r="A58" s="7" t="s">
        <v>77</v>
      </c>
      <c r="B58" s="3" t="s">
        <v>139</v>
      </c>
      <c r="E58" s="65">
        <f>+(E40-E19-E53-E54)/750000</f>
        <v>1.6031306666666667</v>
      </c>
      <c r="F58" s="66"/>
      <c r="G58" s="67">
        <f>+(G40-G19-G53-G54)/750000</f>
        <v>1.553364</v>
      </c>
      <c r="H58" s="68"/>
    </row>
    <row r="59" ht="12.75" thickTop="1"/>
  </sheetData>
  <printOptions horizontalCentered="1"/>
  <pageMargins left="0.75" right="0.75" top="1" bottom="0.5" header="1.01" footer="0.75"/>
  <pageSetup horizontalDpi="300" verticalDpi="300" orientation="portrait" paperSize="9" scale="99" r:id="rId1"/>
  <headerFooter alignWithMargins="0">
    <oddHeader>&amp;L&amp;9
DiGi.Com Berhad
Unaudited Consolidated Results For The First Quarter Ended 31 March 2002
</oddHeader>
    <oddFooter>&amp;CPage 3 of 6</oddFooter>
  </headerFooter>
</worksheet>
</file>

<file path=xl/worksheets/sheet3.xml><?xml version="1.0" encoding="utf-8"?>
<worksheet xmlns="http://schemas.openxmlformats.org/spreadsheetml/2006/main" xmlns:r="http://schemas.openxmlformats.org/officeDocument/2006/relationships">
  <dimension ref="A4:L143"/>
  <sheetViews>
    <sheetView tabSelected="1" workbookViewId="0" topLeftCell="A23">
      <selection activeCell="E26" sqref="E26"/>
    </sheetView>
  </sheetViews>
  <sheetFormatPr defaultColWidth="9.140625" defaultRowHeight="12.75"/>
  <cols>
    <col min="1" max="1" width="3.57421875" style="28" customWidth="1"/>
    <col min="2" max="2" width="4.8515625" style="1" customWidth="1"/>
    <col min="3" max="7" width="4.140625" style="1" customWidth="1"/>
    <col min="8" max="8" width="15.421875" style="1" customWidth="1"/>
    <col min="9" max="10" width="13.7109375" style="1" customWidth="1"/>
    <col min="11" max="11" width="10.421875" style="1" customWidth="1"/>
    <col min="12" max="12" width="13.140625" style="1" customWidth="1"/>
    <col min="13" max="13" width="2.57421875" style="1" customWidth="1"/>
    <col min="14" max="14" width="1.8515625" style="1" customWidth="1"/>
    <col min="15" max="16384" width="4.140625" style="1" customWidth="1"/>
  </cols>
  <sheetData>
    <row r="4" spans="1:2" ht="12.75">
      <c r="A4" s="2"/>
      <c r="B4" s="2" t="s">
        <v>55</v>
      </c>
    </row>
    <row r="5" ht="13.5" customHeight="1">
      <c r="A5" s="2"/>
    </row>
    <row r="6" spans="1:4" ht="12.75">
      <c r="A6" s="29" t="s">
        <v>9</v>
      </c>
      <c r="B6" s="28" t="s">
        <v>56</v>
      </c>
      <c r="C6" s="28"/>
      <c r="D6" s="28"/>
    </row>
    <row r="7" spans="1:2" ht="12.75" customHeight="1">
      <c r="A7" s="12"/>
      <c r="B7" s="1" t="s">
        <v>165</v>
      </c>
    </row>
    <row r="8" spans="1:2" ht="12.75" customHeight="1">
      <c r="A8" s="12"/>
      <c r="B8" s="1" t="s">
        <v>223</v>
      </c>
    </row>
    <row r="9" spans="1:2" ht="12.75" customHeight="1">
      <c r="A9" s="12"/>
      <c r="B9" s="1" t="s">
        <v>224</v>
      </c>
    </row>
    <row r="10" spans="1:12" ht="12.75">
      <c r="A10" s="12"/>
      <c r="B10" s="32"/>
      <c r="C10" s="32"/>
      <c r="D10" s="32"/>
      <c r="E10" s="32"/>
      <c r="F10" s="32"/>
      <c r="G10" s="32"/>
      <c r="H10" s="32"/>
      <c r="I10" s="32"/>
      <c r="J10" s="32"/>
      <c r="K10" s="32"/>
      <c r="L10" s="32"/>
    </row>
    <row r="11" spans="1:3" ht="12.75">
      <c r="A11" s="29" t="s">
        <v>13</v>
      </c>
      <c r="B11" s="28" t="s">
        <v>57</v>
      </c>
      <c r="C11" s="28"/>
    </row>
    <row r="12" spans="1:8" ht="12.75">
      <c r="A12" s="12"/>
      <c r="B12" s="32" t="s">
        <v>210</v>
      </c>
      <c r="C12" s="32"/>
      <c r="D12" s="32"/>
      <c r="E12" s="32"/>
      <c r="F12" s="32"/>
      <c r="G12" s="32"/>
      <c r="H12" s="32"/>
    </row>
    <row r="13" spans="1:8" ht="12.75">
      <c r="A13" s="12"/>
      <c r="B13" s="32"/>
      <c r="C13" s="32"/>
      <c r="D13" s="32"/>
      <c r="E13" s="32"/>
      <c r="F13" s="32"/>
      <c r="G13" s="32"/>
      <c r="H13" s="32"/>
    </row>
    <row r="14" spans="1:4" ht="12.75">
      <c r="A14" s="29" t="s">
        <v>32</v>
      </c>
      <c r="B14" s="28" t="s">
        <v>58</v>
      </c>
      <c r="C14" s="28"/>
      <c r="D14" s="28"/>
    </row>
    <row r="15" ht="12.75">
      <c r="B15" s="1" t="s">
        <v>211</v>
      </c>
    </row>
    <row r="17" spans="1:2" ht="12.75">
      <c r="A17" s="29" t="s">
        <v>42</v>
      </c>
      <c r="B17" s="28" t="s">
        <v>150</v>
      </c>
    </row>
    <row r="18" spans="1:5" ht="12.75">
      <c r="A18" s="12"/>
      <c r="B18" s="32" t="s">
        <v>250</v>
      </c>
      <c r="C18" s="37"/>
      <c r="D18" s="37"/>
      <c r="E18" s="37"/>
    </row>
    <row r="19" spans="1:10" ht="12.75">
      <c r="A19" s="12"/>
      <c r="C19" s="37"/>
      <c r="D19" s="37"/>
      <c r="E19" s="37"/>
      <c r="I19" s="97" t="s">
        <v>220</v>
      </c>
      <c r="J19" s="98" t="s">
        <v>220</v>
      </c>
    </row>
    <row r="20" spans="1:10" ht="12.75">
      <c r="A20" s="12"/>
      <c r="C20" s="37"/>
      <c r="D20" s="37"/>
      <c r="E20" s="37"/>
      <c r="I20" s="99" t="s">
        <v>218</v>
      </c>
      <c r="J20" s="100" t="s">
        <v>221</v>
      </c>
    </row>
    <row r="21" spans="1:10" ht="12.75">
      <c r="A21" s="12"/>
      <c r="C21" s="37"/>
      <c r="D21" s="37"/>
      <c r="E21" s="37"/>
      <c r="I21" s="104" t="s">
        <v>248</v>
      </c>
      <c r="J21" s="105" t="s">
        <v>248</v>
      </c>
    </row>
    <row r="22" spans="1:10" ht="12.75">
      <c r="A22" s="12"/>
      <c r="C22" s="37"/>
      <c r="D22" s="37"/>
      <c r="E22" s="37"/>
      <c r="I22" s="101" t="s">
        <v>219</v>
      </c>
      <c r="J22" s="102" t="s">
        <v>219</v>
      </c>
    </row>
    <row r="23" spans="1:10" ht="12.75">
      <c r="A23" s="12"/>
      <c r="C23" s="37"/>
      <c r="D23" s="37"/>
      <c r="E23" s="37"/>
      <c r="I23" s="58" t="s">
        <v>7</v>
      </c>
      <c r="J23" s="103" t="s">
        <v>7</v>
      </c>
    </row>
    <row r="24" spans="1:10" ht="12.75">
      <c r="A24" s="12"/>
      <c r="B24" s="1" t="s">
        <v>225</v>
      </c>
      <c r="C24" s="37"/>
      <c r="D24" s="37"/>
      <c r="E24" s="37"/>
      <c r="I24" s="94" t="s">
        <v>198</v>
      </c>
      <c r="J24" s="91" t="s">
        <v>198</v>
      </c>
    </row>
    <row r="25" spans="1:10" ht="12.75">
      <c r="A25" s="12"/>
      <c r="B25" s="32" t="s">
        <v>245</v>
      </c>
      <c r="C25" s="37"/>
      <c r="D25" s="37"/>
      <c r="E25" s="37"/>
      <c r="I25" s="95">
        <v>14000</v>
      </c>
      <c r="J25" s="92">
        <v>14000</v>
      </c>
    </row>
    <row r="26" spans="1:10" ht="12.75">
      <c r="A26" s="12"/>
      <c r="C26" s="37"/>
      <c r="D26" s="37"/>
      <c r="E26" s="37"/>
      <c r="I26" s="96">
        <v>14000</v>
      </c>
      <c r="J26" s="93">
        <v>14000</v>
      </c>
    </row>
    <row r="27" spans="1:10" ht="10.5" customHeight="1">
      <c r="A27" s="12"/>
      <c r="C27" s="37"/>
      <c r="D27" s="37"/>
      <c r="E27" s="37"/>
      <c r="I27" s="46"/>
      <c r="J27" s="46"/>
    </row>
    <row r="28" spans="1:5" ht="12.75">
      <c r="A28" s="12"/>
      <c r="B28" s="32" t="s">
        <v>257</v>
      </c>
      <c r="C28" s="37"/>
      <c r="D28" s="37"/>
      <c r="E28" s="37"/>
    </row>
    <row r="29" spans="1:5" ht="12.75">
      <c r="A29" s="12"/>
      <c r="B29" s="32" t="s">
        <v>261</v>
      </c>
      <c r="C29" s="37"/>
      <c r="D29" s="37"/>
      <c r="E29" s="37"/>
    </row>
    <row r="30" spans="1:5" ht="12.75">
      <c r="A30" s="12"/>
      <c r="B30" s="32" t="s">
        <v>262</v>
      </c>
      <c r="C30" s="37"/>
      <c r="D30" s="37"/>
      <c r="E30" s="37"/>
    </row>
    <row r="31" spans="1:5" ht="12.75">
      <c r="A31" s="12"/>
      <c r="C31" s="37"/>
      <c r="D31" s="37"/>
      <c r="E31" s="37"/>
    </row>
    <row r="32" spans="1:2" ht="12.75">
      <c r="A32" s="29" t="s">
        <v>43</v>
      </c>
      <c r="B32" s="28" t="s">
        <v>151</v>
      </c>
    </row>
    <row r="33" spans="1:2" ht="12.75">
      <c r="A33" s="12"/>
      <c r="B33" s="1" t="s">
        <v>152</v>
      </c>
    </row>
    <row r="34" spans="1:2" ht="12.75">
      <c r="A34" s="12"/>
      <c r="B34" s="1" t="s">
        <v>212</v>
      </c>
    </row>
    <row r="35" ht="12.75">
      <c r="A35" s="12"/>
    </row>
    <row r="36" spans="1:2" ht="12.75">
      <c r="A36" s="29" t="s">
        <v>45</v>
      </c>
      <c r="B36" s="28" t="s">
        <v>59</v>
      </c>
    </row>
    <row r="37" spans="1:2" ht="12.75">
      <c r="A37" s="12"/>
      <c r="B37" s="1" t="s">
        <v>226</v>
      </c>
    </row>
    <row r="38" spans="1:2" ht="12.75">
      <c r="A38" s="12"/>
      <c r="B38" s="1" t="s">
        <v>227</v>
      </c>
    </row>
    <row r="39" ht="12.75">
      <c r="A39" s="12"/>
    </row>
    <row r="40" spans="1:2" ht="12.75">
      <c r="A40" s="29" t="s">
        <v>48</v>
      </c>
      <c r="B40" s="28" t="s">
        <v>87</v>
      </c>
    </row>
    <row r="41" spans="1:2" ht="12.75">
      <c r="A41" s="12"/>
      <c r="B41" s="1" t="s">
        <v>228</v>
      </c>
    </row>
    <row r="42" spans="1:2" ht="12.75">
      <c r="A42" s="12"/>
      <c r="B42" s="1" t="s">
        <v>229</v>
      </c>
    </row>
    <row r="43" spans="1:2" ht="12.75">
      <c r="A43" s="12"/>
      <c r="B43" s="1" t="s">
        <v>230</v>
      </c>
    </row>
    <row r="44" ht="12.75">
      <c r="A44" s="12"/>
    </row>
    <row r="45" spans="1:2" ht="12.75">
      <c r="A45" s="29" t="s">
        <v>49</v>
      </c>
      <c r="B45" s="28" t="s">
        <v>60</v>
      </c>
    </row>
    <row r="46" spans="1:2" ht="12.75">
      <c r="A46" s="29"/>
      <c r="B46" s="1" t="s">
        <v>266</v>
      </c>
    </row>
    <row r="47" spans="1:2" ht="12.75">
      <c r="A47" s="29"/>
      <c r="B47" s="1" t="s">
        <v>267</v>
      </c>
    </row>
    <row r="48" spans="1:2" ht="12.75">
      <c r="A48" s="29"/>
      <c r="B48" s="1" t="s">
        <v>268</v>
      </c>
    </row>
    <row r="49" spans="1:2" ht="12.75">
      <c r="A49" s="29"/>
      <c r="B49" s="1" t="s">
        <v>269</v>
      </c>
    </row>
    <row r="50" spans="1:2" ht="12.75">
      <c r="A50" s="29"/>
      <c r="B50" s="1" t="s">
        <v>270</v>
      </c>
    </row>
    <row r="51" spans="1:2" ht="12.75">
      <c r="A51" s="29"/>
      <c r="B51" s="1" t="s">
        <v>271</v>
      </c>
    </row>
    <row r="52" spans="1:2" ht="12.75">
      <c r="A52" s="29"/>
      <c r="B52" s="1" t="s">
        <v>272</v>
      </c>
    </row>
    <row r="53" ht="12.75">
      <c r="A53" s="29"/>
    </row>
    <row r="54" spans="1:2" ht="12.75">
      <c r="A54" s="29" t="s">
        <v>51</v>
      </c>
      <c r="B54" s="28" t="s">
        <v>64</v>
      </c>
    </row>
    <row r="55" spans="1:2" ht="12.75">
      <c r="A55" s="12"/>
      <c r="B55" s="1" t="s">
        <v>166</v>
      </c>
    </row>
    <row r="56" spans="1:2" ht="12.75">
      <c r="A56" s="12"/>
      <c r="B56" s="1" t="s">
        <v>213</v>
      </c>
    </row>
    <row r="57" ht="12.75">
      <c r="A57" s="12"/>
    </row>
    <row r="58" ht="12.75">
      <c r="A58" s="1"/>
    </row>
    <row r="59" ht="12.75">
      <c r="A59" s="12"/>
    </row>
    <row r="60" ht="12.75">
      <c r="A60" s="2" t="s">
        <v>65</v>
      </c>
    </row>
    <row r="61" ht="12.75">
      <c r="A61" s="12"/>
    </row>
    <row r="62" spans="1:2" ht="12.75">
      <c r="A62" s="30" t="s">
        <v>52</v>
      </c>
      <c r="B62" s="28" t="s">
        <v>66</v>
      </c>
    </row>
    <row r="63" ht="12.75">
      <c r="B63" s="1" t="s">
        <v>67</v>
      </c>
    </row>
    <row r="64" spans="2:10" ht="12.75">
      <c r="B64" s="13" t="s">
        <v>68</v>
      </c>
      <c r="C64" s="15"/>
      <c r="D64" s="15"/>
      <c r="E64" s="15"/>
      <c r="F64" s="15"/>
      <c r="G64" s="15"/>
      <c r="H64" s="15"/>
      <c r="I64" s="55"/>
      <c r="J64" s="57">
        <v>37346</v>
      </c>
    </row>
    <row r="65" spans="2:10" ht="12.75">
      <c r="B65" s="16"/>
      <c r="C65" s="17"/>
      <c r="D65" s="17"/>
      <c r="E65" s="17"/>
      <c r="F65" s="17"/>
      <c r="G65" s="17"/>
      <c r="H65" s="17"/>
      <c r="I65" s="56"/>
      <c r="J65" s="58" t="s">
        <v>7</v>
      </c>
    </row>
    <row r="66" spans="2:10" ht="12.75">
      <c r="B66" s="14" t="s">
        <v>69</v>
      </c>
      <c r="C66" s="18"/>
      <c r="D66" s="18"/>
      <c r="E66" s="18"/>
      <c r="F66" s="18"/>
      <c r="G66" s="18"/>
      <c r="H66" s="18"/>
      <c r="I66" s="18"/>
      <c r="J66" s="59"/>
    </row>
    <row r="67" spans="2:10" ht="12.75">
      <c r="B67" s="19" t="s">
        <v>70</v>
      </c>
      <c r="C67" s="18"/>
      <c r="D67" s="18"/>
      <c r="E67" s="18"/>
      <c r="F67" s="18"/>
      <c r="G67" s="18"/>
      <c r="H67" s="18"/>
      <c r="I67" s="35"/>
      <c r="J67" s="45">
        <f>546056-J71</f>
        <v>505102</v>
      </c>
    </row>
    <row r="68" spans="2:10" ht="12.75">
      <c r="B68" s="19" t="s">
        <v>159</v>
      </c>
      <c r="C68" s="18"/>
      <c r="D68" s="18"/>
      <c r="E68" s="18"/>
      <c r="F68" s="18"/>
      <c r="G68" s="18"/>
      <c r="H68" s="18"/>
      <c r="I68" s="35"/>
      <c r="J68" s="39">
        <f>197600-J72</f>
        <v>148200</v>
      </c>
    </row>
    <row r="69" spans="2:10" ht="12.75">
      <c r="B69" s="19"/>
      <c r="C69" s="18"/>
      <c r="D69" s="18"/>
      <c r="E69" s="18"/>
      <c r="F69" s="18"/>
      <c r="G69" s="18"/>
      <c r="H69" s="18"/>
      <c r="I69" s="35"/>
      <c r="J69" s="40">
        <f>J68+J67</f>
        <v>653302</v>
      </c>
    </row>
    <row r="70" spans="2:10" ht="8.25" customHeight="1">
      <c r="B70" s="19"/>
      <c r="C70" s="18"/>
      <c r="D70" s="18"/>
      <c r="E70" s="18"/>
      <c r="F70" s="18"/>
      <c r="G70" s="18"/>
      <c r="H70" s="18"/>
      <c r="I70" s="35"/>
      <c r="J70" s="45"/>
    </row>
    <row r="71" spans="2:10" ht="12.75">
      <c r="B71" s="19" t="s">
        <v>162</v>
      </c>
      <c r="C71" s="18"/>
      <c r="D71" s="18"/>
      <c r="E71" s="18"/>
      <c r="F71" s="18"/>
      <c r="G71" s="18"/>
      <c r="H71" s="18"/>
      <c r="I71" s="35"/>
      <c r="J71" s="45">
        <v>40954</v>
      </c>
    </row>
    <row r="72" spans="2:10" ht="12.75">
      <c r="B72" s="19" t="s">
        <v>160</v>
      </c>
      <c r="C72" s="18"/>
      <c r="D72" s="18"/>
      <c r="E72" s="18"/>
      <c r="F72" s="18"/>
      <c r="G72" s="18"/>
      <c r="H72" s="18"/>
      <c r="I72" s="35"/>
      <c r="J72" s="45">
        <v>49400</v>
      </c>
    </row>
    <row r="73" spans="2:10" ht="12.75">
      <c r="B73" s="19"/>
      <c r="C73" s="18"/>
      <c r="D73" s="18"/>
      <c r="E73" s="18"/>
      <c r="F73" s="18"/>
      <c r="G73" s="18"/>
      <c r="H73" s="18"/>
      <c r="I73" s="35"/>
      <c r="J73" s="40">
        <f>SUM(J71:J72)</f>
        <v>90354</v>
      </c>
    </row>
    <row r="74" spans="2:10" ht="13.5" thickBot="1">
      <c r="B74" s="16" t="s">
        <v>161</v>
      </c>
      <c r="C74" s="17"/>
      <c r="D74" s="17"/>
      <c r="E74" s="17"/>
      <c r="F74" s="17"/>
      <c r="G74" s="17"/>
      <c r="H74" s="17"/>
      <c r="I74" s="36"/>
      <c r="J74" s="69">
        <f>+J69+J73</f>
        <v>743656</v>
      </c>
    </row>
    <row r="75" spans="2:10" ht="13.5" thickTop="1">
      <c r="B75" s="18"/>
      <c r="C75" s="18"/>
      <c r="D75" s="18"/>
      <c r="E75" s="18"/>
      <c r="F75" s="18"/>
      <c r="G75" s="18"/>
      <c r="H75" s="18"/>
      <c r="I75" s="35"/>
      <c r="J75" s="35"/>
    </row>
    <row r="76" spans="1:2" ht="12.75">
      <c r="A76" s="30" t="s">
        <v>53</v>
      </c>
      <c r="B76" s="28" t="s">
        <v>72</v>
      </c>
    </row>
    <row r="77" ht="12.75">
      <c r="B77" s="1" t="s">
        <v>231</v>
      </c>
    </row>
    <row r="78" ht="12.75">
      <c r="B78" s="1" t="s">
        <v>144</v>
      </c>
    </row>
    <row r="80" spans="1:2" ht="12.75">
      <c r="A80" s="30" t="s">
        <v>54</v>
      </c>
      <c r="B80" s="28" t="s">
        <v>74</v>
      </c>
    </row>
    <row r="81" ht="12.75">
      <c r="B81" s="1" t="s">
        <v>167</v>
      </c>
    </row>
    <row r="82" ht="12.75">
      <c r="B82" s="1" t="s">
        <v>164</v>
      </c>
    </row>
    <row r="84" spans="1:2" ht="12.75">
      <c r="A84" s="30" t="s">
        <v>71</v>
      </c>
      <c r="B84" s="28" t="s">
        <v>76</v>
      </c>
    </row>
    <row r="85" ht="12.75">
      <c r="B85" s="1" t="s">
        <v>155</v>
      </c>
    </row>
    <row r="87" spans="1:2" ht="12.75">
      <c r="A87" s="30" t="s">
        <v>73</v>
      </c>
      <c r="B87" s="28" t="s">
        <v>78</v>
      </c>
    </row>
    <row r="88" ht="12.75">
      <c r="B88" s="1" t="s">
        <v>168</v>
      </c>
    </row>
    <row r="89" ht="12.75">
      <c r="B89" s="1" t="s">
        <v>169</v>
      </c>
    </row>
    <row r="91" spans="1:2" ht="12.75">
      <c r="A91" s="30" t="s">
        <v>75</v>
      </c>
      <c r="B91" s="28" t="s">
        <v>79</v>
      </c>
    </row>
    <row r="92" spans="1:2" ht="12.75">
      <c r="A92" s="30"/>
      <c r="B92" s="28" t="s">
        <v>143</v>
      </c>
    </row>
    <row r="93" spans="1:2" ht="12.75">
      <c r="A93" s="30"/>
      <c r="B93" s="1" t="s">
        <v>232</v>
      </c>
    </row>
    <row r="94" spans="1:2" ht="12.75">
      <c r="A94" s="30"/>
      <c r="B94" s="1" t="s">
        <v>233</v>
      </c>
    </row>
    <row r="95" spans="1:8" ht="12.75">
      <c r="A95" s="30"/>
      <c r="H95" s="1" t="s">
        <v>247</v>
      </c>
    </row>
    <row r="96" spans="1:3" ht="12.75">
      <c r="A96" s="106" t="s">
        <v>77</v>
      </c>
      <c r="B96" s="107" t="s">
        <v>81</v>
      </c>
      <c r="C96" s="32"/>
    </row>
    <row r="97" spans="1:12" ht="55.5" customHeight="1">
      <c r="A97" s="30"/>
      <c r="B97" s="111" t="s">
        <v>259</v>
      </c>
      <c r="C97" s="111"/>
      <c r="D97" s="111"/>
      <c r="E97" s="111"/>
      <c r="F97" s="111"/>
      <c r="G97" s="111"/>
      <c r="H97" s="111"/>
      <c r="I97" s="111"/>
      <c r="J97" s="111"/>
      <c r="K97" s="111"/>
      <c r="L97" s="111"/>
    </row>
    <row r="98" spans="1:12" ht="13.5" customHeight="1">
      <c r="A98" s="30"/>
      <c r="B98" s="71"/>
      <c r="C98" s="71"/>
      <c r="D98" s="71"/>
      <c r="E98" s="71"/>
      <c r="F98" s="71"/>
      <c r="G98" s="71"/>
      <c r="H98" s="71"/>
      <c r="I98" s="71"/>
      <c r="J98" s="71"/>
      <c r="K98" s="71"/>
      <c r="L98" s="71"/>
    </row>
    <row r="99" spans="1:12" ht="51.75" customHeight="1">
      <c r="A99" s="30"/>
      <c r="B99" s="111" t="s">
        <v>260</v>
      </c>
      <c r="C99" s="111"/>
      <c r="D99" s="111"/>
      <c r="E99" s="111"/>
      <c r="F99" s="111"/>
      <c r="G99" s="111"/>
      <c r="H99" s="111"/>
      <c r="I99" s="111"/>
      <c r="J99" s="111"/>
      <c r="K99" s="111"/>
      <c r="L99" s="111"/>
    </row>
    <row r="100" spans="1:12" ht="12" customHeight="1">
      <c r="A100" s="30"/>
      <c r="B100" s="112"/>
      <c r="C100" s="112"/>
      <c r="D100" s="112"/>
      <c r="E100" s="112"/>
      <c r="F100" s="112"/>
      <c r="G100" s="112"/>
      <c r="H100" s="112"/>
      <c r="I100" s="112"/>
      <c r="J100" s="112"/>
      <c r="K100" s="112"/>
      <c r="L100" s="112"/>
    </row>
    <row r="101" spans="1:2" ht="12.75">
      <c r="A101" s="30" t="s">
        <v>148</v>
      </c>
      <c r="B101" s="28" t="s">
        <v>140</v>
      </c>
    </row>
    <row r="102" spans="1:2" ht="12.75">
      <c r="A102" s="30"/>
      <c r="B102" s="1" t="s">
        <v>214</v>
      </c>
    </row>
    <row r="103" spans="1:2" ht="12.75">
      <c r="A103" s="30"/>
      <c r="B103" s="1" t="s">
        <v>164</v>
      </c>
    </row>
    <row r="104" ht="12.75">
      <c r="A104" s="30"/>
    </row>
    <row r="105" spans="1:2" ht="12.75">
      <c r="A105" s="29" t="s">
        <v>80</v>
      </c>
      <c r="B105" s="28" t="s">
        <v>62</v>
      </c>
    </row>
    <row r="106" spans="1:2" ht="12.75">
      <c r="A106" s="12"/>
      <c r="B106" s="1" t="s">
        <v>63</v>
      </c>
    </row>
    <row r="107" ht="12.75">
      <c r="A107" s="30"/>
    </row>
    <row r="108" spans="1:2" ht="12.75">
      <c r="A108" s="30" t="s">
        <v>82</v>
      </c>
      <c r="B108" s="28" t="s">
        <v>240</v>
      </c>
    </row>
    <row r="109" spans="1:12" ht="39" customHeight="1">
      <c r="A109" s="30"/>
      <c r="B109" s="111" t="s">
        <v>249</v>
      </c>
      <c r="C109" s="111"/>
      <c r="D109" s="111"/>
      <c r="E109" s="111"/>
      <c r="F109" s="111"/>
      <c r="G109" s="111"/>
      <c r="H109" s="111"/>
      <c r="I109" s="111"/>
      <c r="J109" s="111"/>
      <c r="K109" s="111"/>
      <c r="L109" s="111"/>
    </row>
    <row r="110" ht="12.75">
      <c r="A110" s="30"/>
    </row>
    <row r="111" spans="1:2" ht="12.75">
      <c r="A111" s="30"/>
      <c r="B111" s="1" t="s">
        <v>216</v>
      </c>
    </row>
    <row r="112" spans="1:2" ht="12.75">
      <c r="A112" s="30"/>
      <c r="B112" s="1" t="s">
        <v>217</v>
      </c>
    </row>
    <row r="113" ht="12.75">
      <c r="A113" s="30"/>
    </row>
    <row r="114" spans="1:2" ht="12.75">
      <c r="A114" s="30"/>
      <c r="B114" s="2" t="s">
        <v>65</v>
      </c>
    </row>
    <row r="115" ht="12.75">
      <c r="A115" s="30"/>
    </row>
    <row r="116" spans="1:2" ht="12.75">
      <c r="A116" s="30" t="s">
        <v>83</v>
      </c>
      <c r="B116" s="28" t="s">
        <v>149</v>
      </c>
    </row>
    <row r="117" ht="12.75">
      <c r="B117" s="1" t="s">
        <v>61</v>
      </c>
    </row>
    <row r="118" ht="12.75">
      <c r="B118" s="2"/>
    </row>
    <row r="119" spans="1:2" ht="12.75">
      <c r="A119" s="30" t="s">
        <v>84</v>
      </c>
      <c r="B119" s="28" t="s">
        <v>85</v>
      </c>
    </row>
    <row r="120" ht="12.75">
      <c r="B120" s="1" t="s">
        <v>215</v>
      </c>
    </row>
    <row r="122" spans="1:2" ht="12.75">
      <c r="A122" s="30" t="s">
        <v>191</v>
      </c>
      <c r="B122" s="28" t="s">
        <v>197</v>
      </c>
    </row>
    <row r="123" spans="1:2" ht="12.75">
      <c r="A123" s="30"/>
      <c r="B123" s="32" t="s">
        <v>251</v>
      </c>
    </row>
    <row r="124" spans="1:2" ht="12.75">
      <c r="A124" s="30"/>
      <c r="B124" s="32" t="s">
        <v>252</v>
      </c>
    </row>
    <row r="125" ht="12.75">
      <c r="B125" s="32" t="s">
        <v>253</v>
      </c>
    </row>
    <row r="126" ht="12.75">
      <c r="B126" s="32" t="s">
        <v>254</v>
      </c>
    </row>
    <row r="127" ht="12.75">
      <c r="B127" s="32"/>
    </row>
    <row r="128" ht="12.75">
      <c r="B128" s="32" t="s">
        <v>263</v>
      </c>
    </row>
    <row r="129" ht="12.75">
      <c r="B129" s="1" t="s">
        <v>255</v>
      </c>
    </row>
    <row r="130" ht="12.75">
      <c r="B130" s="1" t="s">
        <v>256</v>
      </c>
    </row>
    <row r="131" ht="12.75">
      <c r="B131" s="1" t="s">
        <v>258</v>
      </c>
    </row>
    <row r="133" spans="2:10" ht="12.75">
      <c r="B133" s="72"/>
      <c r="C133" s="73"/>
      <c r="D133" s="73"/>
      <c r="E133" s="73"/>
      <c r="F133" s="73"/>
      <c r="G133" s="73"/>
      <c r="H133" s="74"/>
      <c r="I133" s="109" t="s">
        <v>264</v>
      </c>
      <c r="J133" s="108"/>
    </row>
    <row r="134" spans="2:10" ht="12.75">
      <c r="B134" s="75"/>
      <c r="C134" s="76"/>
      <c r="D134" s="76"/>
      <c r="E134" s="76"/>
      <c r="F134" s="76"/>
      <c r="G134" s="76"/>
      <c r="H134" s="77"/>
      <c r="I134" s="78" t="s">
        <v>88</v>
      </c>
      <c r="J134" s="79" t="s">
        <v>234</v>
      </c>
    </row>
    <row r="135" spans="2:10" ht="12.75">
      <c r="B135" s="75"/>
      <c r="C135" s="76"/>
      <c r="D135" s="76"/>
      <c r="E135" s="76"/>
      <c r="F135" s="76"/>
      <c r="G135" s="76"/>
      <c r="H135" s="77"/>
      <c r="I135" s="80"/>
      <c r="J135" s="81" t="s">
        <v>235</v>
      </c>
    </row>
    <row r="136" spans="2:10" ht="12.75">
      <c r="B136" s="82"/>
      <c r="C136" s="83"/>
      <c r="D136" s="83"/>
      <c r="E136" s="83"/>
      <c r="F136" s="83"/>
      <c r="G136" s="83"/>
      <c r="H136" s="84"/>
      <c r="I136" s="85" t="s">
        <v>7</v>
      </c>
      <c r="J136" s="86" t="s">
        <v>7</v>
      </c>
    </row>
    <row r="137" spans="2:10" ht="12.75">
      <c r="B137" s="75" t="s">
        <v>236</v>
      </c>
      <c r="C137" s="76"/>
      <c r="D137" s="76"/>
      <c r="E137" s="76"/>
      <c r="F137" s="76"/>
      <c r="G137" s="76"/>
      <c r="H137" s="77"/>
      <c r="I137" s="87">
        <v>272717</v>
      </c>
      <c r="J137" s="88">
        <v>46495</v>
      </c>
    </row>
    <row r="138" spans="2:10" ht="12.75">
      <c r="B138" s="75" t="s">
        <v>237</v>
      </c>
      <c r="C138" s="76"/>
      <c r="D138" s="76"/>
      <c r="E138" s="76"/>
      <c r="F138" s="76"/>
      <c r="G138" s="76"/>
      <c r="H138" s="77"/>
      <c r="I138" s="87"/>
      <c r="J138" s="88"/>
    </row>
    <row r="139" spans="1:10" ht="12.75">
      <c r="A139" s="1"/>
      <c r="B139" s="75" t="s">
        <v>238</v>
      </c>
      <c r="C139" s="76"/>
      <c r="D139" s="76"/>
      <c r="E139" s="76"/>
      <c r="F139" s="76"/>
      <c r="G139" s="76"/>
      <c r="H139" s="77"/>
      <c r="I139" s="87">
        <v>33</v>
      </c>
      <c r="J139" s="88">
        <v>254</v>
      </c>
    </row>
    <row r="140" spans="2:10" ht="12.75">
      <c r="B140" s="82" t="s">
        <v>239</v>
      </c>
      <c r="C140" s="83"/>
      <c r="D140" s="83"/>
      <c r="E140" s="83"/>
      <c r="F140" s="83"/>
      <c r="G140" s="83"/>
      <c r="H140" s="84"/>
      <c r="I140" s="89">
        <f>SUM(I137:I139)</f>
        <v>272750</v>
      </c>
      <c r="J140" s="90">
        <f>SUM(J137:J139)</f>
        <v>46749</v>
      </c>
    </row>
    <row r="143" spans="1:2" ht="12.75">
      <c r="A143" s="1" t="s">
        <v>180</v>
      </c>
      <c r="B143" s="1" t="s">
        <v>181</v>
      </c>
    </row>
  </sheetData>
  <mergeCells count="4">
    <mergeCell ref="B109:L109"/>
    <mergeCell ref="B100:L100"/>
    <mergeCell ref="B97:L97"/>
    <mergeCell ref="B99:L99"/>
  </mergeCells>
  <printOptions horizontalCentered="1"/>
  <pageMargins left="0.75" right="0.5" top="1" bottom="0.76" header="0.5" footer="0.41"/>
  <pageSetup firstPageNumber="4" useFirstPageNumber="1" fitToHeight="2" horizontalDpi="300" verticalDpi="300" orientation="portrait" paperSize="9" scale="90" r:id="rId1"/>
  <headerFooter alignWithMargins="0">
    <oddHeader>&amp;L&amp;9
DiGi.Com Berhad
Unaudited Consolidated Results For The First Quarter Ended 31 March 2002</oddHeader>
    <oddFooter>&amp;CPage &amp;P of 6</oddFooter>
  </headerFooter>
  <rowBreaks count="1" manualBreakCount="1">
    <brk id="57" max="255" man="1"/>
  </rowBreaks>
</worksheet>
</file>

<file path=xl/worksheets/sheet4.xml><?xml version="1.0" encoding="utf-8"?>
<worksheet xmlns="http://schemas.openxmlformats.org/spreadsheetml/2006/main" xmlns:r="http://schemas.openxmlformats.org/officeDocument/2006/relationships">
  <dimension ref="A1:A7"/>
  <sheetViews>
    <sheetView workbookViewId="0" topLeftCell="A1">
      <selection activeCell="A1" sqref="A1"/>
    </sheetView>
  </sheetViews>
  <sheetFormatPr defaultColWidth="9.140625" defaultRowHeight="12.75"/>
  <sheetData>
    <row r="1" ht="12.75">
      <c r="A1" s="1" t="s">
        <v>176</v>
      </c>
    </row>
    <row r="2" ht="12.75">
      <c r="A2" s="1" t="s">
        <v>174</v>
      </c>
    </row>
    <row r="3" ht="12.75">
      <c r="A3" s="1" t="s">
        <v>175</v>
      </c>
    </row>
    <row r="4" ht="12.75">
      <c r="A4" s="1" t="s">
        <v>177</v>
      </c>
    </row>
    <row r="6" ht="12.75">
      <c r="A6" t="s">
        <v>178</v>
      </c>
    </row>
    <row r="7" ht="12.75">
      <c r="A7" t="s">
        <v>179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DiGi Telecom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 Telecom</dc:creator>
  <cp:keywords/>
  <dc:description/>
  <cp:lastModifiedBy>DiGi Telecom</cp:lastModifiedBy>
  <cp:lastPrinted>2002-04-29T08:06:36Z</cp:lastPrinted>
  <dcterms:created xsi:type="dcterms:W3CDTF">1999-09-29T11:44:54Z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